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dex" sheetId="1" r:id="rId3"/>
    <sheet state="visible" name="Methodology Q4 2017 onwards" sheetId="2" r:id="rId4"/>
    <sheet state="visible" name="Supplier scores Q4 2017 onwards" sheetId="3" r:id="rId5"/>
    <sheet state="visible" name="Q2 2018 full data" sheetId="4" r:id="rId6"/>
    <sheet state="visible" name="Q1 2018 full data" sheetId="5" r:id="rId7"/>
    <sheet state="visible" name="Q4 2017 full data" sheetId="6" r:id="rId8"/>
    <sheet state="visible" name="Methodology Q3 2016 - Q3 2017" sheetId="7" r:id="rId9"/>
    <sheet state="visible" name="Supplier scores Q3 2016 - Q3 20" sheetId="8" r:id="rId10"/>
    <sheet state="visible" name="Q3 2016 full data" sheetId="9" r:id="rId11"/>
    <sheet state="visible" name="Q4 2016 full data" sheetId="10" r:id="rId12"/>
    <sheet state="visible" name="Q1 2017 full data" sheetId="11" r:id="rId13"/>
    <sheet state="visible" name="Q2 2017 full data" sheetId="12" r:id="rId14"/>
    <sheet state="visible" name="Q3 2017 full data" sheetId="13" r:id="rId15"/>
  </sheets>
  <definedNames>
    <definedName hidden="1" localSheetId="2" name="_xlnm._FilterDatabase">'Supplier scores Q4 2017 onwards'!$B$4:$D$39</definedName>
  </definedNames>
  <calcPr/>
</workbook>
</file>

<file path=xl/sharedStrings.xml><?xml version="1.0" encoding="utf-8"?>
<sst xmlns="http://schemas.openxmlformats.org/spreadsheetml/2006/main" count="1191" uniqueCount="201">
  <si>
    <t>Data from Q4 2017 onwards</t>
  </si>
  <si>
    <t>Methodology (Q4 2017 onwards)</t>
  </si>
  <si>
    <t>Overall rating data</t>
  </si>
  <si>
    <t xml:space="preserve">From Q4 2017 onwards we rate all suppliers with more than 50,000 customer accounts, and those below this size who voluntarily join (at Citizens Advice's discretion). </t>
  </si>
  <si>
    <t>The rating is calculated as a weighted average of scores in 5 different categories. Each category is scored according to a different data source</t>
  </si>
  <si>
    <t xml:space="preserve">Category </t>
  </si>
  <si>
    <t>Methodology Q4 2017 onwards</t>
  </si>
  <si>
    <t>Weighting</t>
  </si>
  <si>
    <t>Data</t>
  </si>
  <si>
    <t>Detailed performance data</t>
  </si>
  <si>
    <t>Supplier</t>
  </si>
  <si>
    <t>Supplier scores Q4 2017 onwards</t>
  </si>
  <si>
    <t>Q4 2017</t>
  </si>
  <si>
    <t>Source</t>
  </si>
  <si>
    <t>Q1 2018</t>
  </si>
  <si>
    <t>Q2 2018</t>
  </si>
  <si>
    <t>Supplier:</t>
  </si>
  <si>
    <t xml:space="preserve">Complaints </t>
  </si>
  <si>
    <t>Q4 2017 full data</t>
  </si>
  <si>
    <t xml:space="preserve">Q1 2018 full data </t>
  </si>
  <si>
    <t>Avro Energy</t>
  </si>
  <si>
    <t>Weighted average of complaints to third party consumer bodies, per 100,000 customers (complaints methodology below)</t>
  </si>
  <si>
    <t>Q2 2018 full data</t>
  </si>
  <si>
    <t>Complaints to Citizens Advice consumer service, Extra Help Unit and Ombudsman Services:Energy</t>
  </si>
  <si>
    <t>Data from Q3 2016 - Q3 2017</t>
  </si>
  <si>
    <t>Methodology Q3 2016 - Q3 2017</t>
  </si>
  <si>
    <t>Billing</t>
  </si>
  <si>
    <t>Supplier scores Q3 2016 - Q3 2017</t>
  </si>
  <si>
    <t>Q3 2016 full data</t>
  </si>
  <si>
    <t>% of bills, statements and Annual Statements that are sent on time (15 working days of the due date for bills/statements, and within 30 days for Annual Statements)</t>
  </si>
  <si>
    <t>Q4 2016 full data</t>
  </si>
  <si>
    <t>Information requested from suppliers by Citizens Advice</t>
  </si>
  <si>
    <t>Q1 2017 full data</t>
  </si>
  <si>
    <t>Q2 2017 full data</t>
  </si>
  <si>
    <t xml:space="preserve">% of consumers who received a bill reflecting a meter reading in the past year (of those consumers who should have received one) </t>
  </si>
  <si>
    <t>Q3 2017 full data</t>
  </si>
  <si>
    <t>Bristol Energy</t>
  </si>
  <si>
    <t>Ease of contact</t>
  </si>
  <si>
    <t xml:space="preserve">Average call centre wait time </t>
  </si>
  <si>
    <t xml:space="preserve">Switching </t>
  </si>
  <si>
    <t>% of switches completed within 21 days (or 22 days if delayed by occurrence of 4 consecutive non-working days)</t>
  </si>
  <si>
    <t>British Gas</t>
  </si>
  <si>
    <t xml:space="preserve">Customer guarantees </t>
  </si>
  <si>
    <t>Membership of the Energy Switch Guarantee, PPM Principles, Safety Net and British Standard for Inclusive Service Provision</t>
  </si>
  <si>
    <t>Publicly available</t>
  </si>
  <si>
    <t>Complaints ratio</t>
  </si>
  <si>
    <t>Where a supplier has fewer than 5,000 customers who should have received an accurate bill in the past year, they are scored based on timeliness only for billing (this makes up 20% of their score)</t>
  </si>
  <si>
    <t>Categories are each scored as follows:</t>
  </si>
  <si>
    <t>Score</t>
  </si>
  <si>
    <t>Number of complaints per 100,000 customers</t>
  </si>
  <si>
    <t>50 or less</t>
  </si>
  <si>
    <t>50 -150</t>
  </si>
  <si>
    <t>150 - 300</t>
  </si>
  <si>
    <t>300 - 550</t>
  </si>
  <si>
    <t>More than 550</t>
  </si>
  <si>
    <t>Average call centre wait time (seconds)</t>
  </si>
  <si>
    <t>Less than 30s</t>
  </si>
  <si>
    <t>30s - 90s</t>
  </si>
  <si>
    <t>90s - 180s</t>
  </si>
  <si>
    <t>180s - 300s</t>
  </si>
  <si>
    <t>More than 300s</t>
  </si>
  <si>
    <t>Switches completed within 21 days</t>
  </si>
  <si>
    <t>More than 98%</t>
  </si>
  <si>
    <t>95% - 98%</t>
  </si>
  <si>
    <t>90% - 95%</t>
  </si>
  <si>
    <t>Bulb Energy</t>
  </si>
  <si>
    <t>80% - 90%</t>
  </si>
  <si>
    <t>Less than 80%</t>
  </si>
  <si>
    <t>Customers getting an accurate bill in the past year</t>
  </si>
  <si>
    <t>Bills and statements sent on time</t>
  </si>
  <si>
    <t>Customer guarantees</t>
  </si>
  <si>
    <t>Suppliers score 3 points for membership of the Energy Switch Guarantee, and one point each for membership of other schemes (up to a maximum of 5 points)</t>
  </si>
  <si>
    <t>Complaints score</t>
  </si>
  <si>
    <t>Complaints methodology</t>
  </si>
  <si>
    <t>The​ ​performance​ ​model​ ​represents​ ​weighted​ ​complaints​ ​made​ ​to​ ​the independent​ ​bodies,​ ​who​ ​are​ ​Citizens​ ​Advice​ ​Consumer​ ​Service,​ ​The​ ​Extra​ ​Help Unit,​ ​and​ ​Ombudsman​ ​Services:Energy. Weightings​ ​have​ ​been​ ​allocated​ ​to​ ​reflect​ ​the​ ​seriousness​ ​of​ ​the​ ​complaint​ ​and the​ ​time​ ​and​ ​effort​ ​spent​ ​by​ ​the​ ​consumer​ ​to​ ​get​ ​their​ ​problem​ ​resolved.​ ​The weightings​ ​in​ ​the​ ​model​ ​place​ ​greater​ ​emphasis​ ​on​ ​situations​ ​where​ ​the consumer​ ​has​ ​had​ ​to​ ​repeatedly​ ​contact​ ​their​ ​supplier,​ ​or​ ​another​ ​agency, because​ ​the​ ​company​ ​had​ ​failed​ ​to​ ​deal​ ​with​ ​their​ ​problem.​ ​The​ ​measures​ ​used in​ ​the​ ​model​ ​are​ ​outlined​ ​below​ ​along​ ​with​ ​their​ ​weightings.</t>
  </si>
  <si>
    <t>Case type</t>
  </si>
  <si>
    <t>Definition</t>
  </si>
  <si>
    <t>Co-Operative Energy</t>
  </si>
  <si>
    <t>Complaints</t>
  </si>
  <si>
    <t>Citizens Advice Consumer Service advice cases</t>
  </si>
  <si>
    <t>Switching</t>
  </si>
  <si>
    <t>These are cases where a consumer has sought independent advice or help (not information) from Citizens Advice Consumer Service. Please note that due to data protection issues it is not possible for suppliers to have full visibility of these cases.</t>
  </si>
  <si>
    <t>Average call centre wait time (s)</t>
  </si>
  <si>
    <t>Ranking</t>
  </si>
  <si>
    <t xml:space="preserve">Supplier </t>
  </si>
  <si>
    <t>Rating</t>
  </si>
  <si>
    <t>Citizens Advice Consumer Service cases referred to energy companies</t>
  </si>
  <si>
    <t>These are more serious cases received which are referred to the supplier’s dedicated complaint handling team. These include cases where after an initial contact with Citizens Advice Consumer Service the consumer has followed the advice provided and the supplier has not resolved their issue in a reasonable time period. It also includes cases where consumers who have already progressed through or part-way through the company’s complaint procedures and are not getting reasonable resolution.</t>
  </si>
  <si>
    <t>Complaints per 100,000</t>
  </si>
  <si>
    <t>Wait time (seconds)</t>
  </si>
  <si>
    <t>Ease of contact score</t>
  </si>
  <si>
    <t>Accuracy %</t>
  </si>
  <si>
    <t>Accuracy score</t>
  </si>
  <si>
    <t>Timeliness %</t>
  </si>
  <si>
    <t>Timeliness score</t>
  </si>
  <si>
    <t>E (Gas and Electricity)</t>
  </si>
  <si>
    <t>Bill score</t>
  </si>
  <si>
    <t>Switching %</t>
  </si>
  <si>
    <t>Switching score</t>
  </si>
  <si>
    <t>Switch guarantee</t>
  </si>
  <si>
    <t>PPM principles</t>
  </si>
  <si>
    <t>Safety Net</t>
  </si>
  <si>
    <t>BS 18477</t>
  </si>
  <si>
    <t>Complaints received by Extra Help Unit*</t>
  </si>
  <si>
    <t>These are complaints from vulnerable consumers that have been referred from Citizens Advice consumer service to the Extra Help Unit (EHU) where a consumer who is vulnerable, has been disconnected or is at risk of disconnection or needs support due to the complexity of the case and has previously tried to resolve their complaint with their supplier and has been unable to do so.</t>
  </si>
  <si>
    <t>So Energy</t>
  </si>
  <si>
    <t>Cases received by Ombudsman Services: Energy</t>
  </si>
  <si>
    <t>These are cases accepted by Ombudsman Services: Energy, the industry alternative dispute resolution scheme, because the consumer has been unable to get their complaint resolved for more than eight weeks.</t>
  </si>
  <si>
    <t>Yes</t>
  </si>
  <si>
    <t>No</t>
  </si>
  <si>
    <t xml:space="preserve">The number of domestic cases received about each company for each of the case types is multiplied by the weighting factor and then divided by each company’s number of domestic customers. The figure is then multiplied by 100,000 to give a ratio per 100,000 customers. The total measures for each company are then combined to produce an overall ratio.
</t>
  </si>
  <si>
    <t>E.ON</t>
  </si>
  <si>
    <t>Octopus Energy</t>
  </si>
  <si>
    <t>EDF Energy</t>
  </si>
  <si>
    <t>Bill accuracy</t>
  </si>
  <si>
    <t>Green Network Energy</t>
  </si>
  <si>
    <t>SSE</t>
  </si>
  <si>
    <t>Tonik Energy</t>
  </si>
  <si>
    <t>Economy Energy</t>
  </si>
  <si>
    <t>Utility Warehouse</t>
  </si>
  <si>
    <t>Engie</t>
  </si>
  <si>
    <t>Bill accuracy score</t>
  </si>
  <si>
    <t>Not applicable</t>
  </si>
  <si>
    <t>ScottishPower</t>
  </si>
  <si>
    <t>First Utility</t>
  </si>
  <si>
    <t>Ovo Energy</t>
  </si>
  <si>
    <t>Ecotricity</t>
  </si>
  <si>
    <t>npower</t>
  </si>
  <si>
    <t>Good Energy</t>
  </si>
  <si>
    <t xml:space="preserve">Bill timeliness </t>
  </si>
  <si>
    <t>Utilita</t>
  </si>
  <si>
    <t>Extra Energy</t>
  </si>
  <si>
    <t>Not consented</t>
  </si>
  <si>
    <t>Robin Hood Energy</t>
  </si>
  <si>
    <t>Flow Energy</t>
  </si>
  <si>
    <t>Bill timeliness score</t>
  </si>
  <si>
    <t>Together Energy</t>
  </si>
  <si>
    <t>PFP Energy</t>
  </si>
  <si>
    <t>iSupply</t>
  </si>
  <si>
    <t>Spark Energy</t>
  </si>
  <si>
    <t>Green Star Energy</t>
  </si>
  <si>
    <t>Solarplicity</t>
  </si>
  <si>
    <t>TOTO Energy</t>
  </si>
  <si>
    <t xml:space="preserve">Overall bill score </t>
  </si>
  <si>
    <t>N/A</t>
  </si>
  <si>
    <t>OneSelect</t>
  </si>
  <si>
    <t>Switches in 21 days</t>
  </si>
  <si>
    <t>"Not consented" is displayed where a supplier has not given us consent to show this data.</t>
  </si>
  <si>
    <t>"Not applicable" is displayed where a supplier was not required to give this information, as they had fewer than 5,000 customers who should have received a bill reflecting a meter read in the last year.</t>
  </si>
  <si>
    <t>"Not provided" is displayed where a supplier did not respond to our request for information. Suppliers have a legal duty to provide this information to Citizens Advice.</t>
  </si>
  <si>
    <t>Customer guarantees score</t>
  </si>
  <si>
    <t>Overall rating</t>
  </si>
  <si>
    <t>Not provided</t>
  </si>
  <si>
    <t>Iresa</t>
  </si>
  <si>
    <t>-</t>
  </si>
  <si>
    <t>Methodology (Q3 2016 - Q3 2017)</t>
  </si>
  <si>
    <t>From Q3 2016 to Q3 2017 we rated all suppliers with more than 150,000 customer accounts (where a dual fuel customer counts as two accounts)</t>
  </si>
  <si>
    <t>Complaints to Citizens Advice consumer service, Extra Help Unit and Ombudsman Services:Energy (complaints methodology below)</t>
  </si>
  <si>
    <t>Clarity of bills</t>
  </si>
  <si>
    <t xml:space="preserve">% of customers saying they were extremely, very or fairly satisfied their bill was easy to understand (1) </t>
  </si>
  <si>
    <t>GFK Energy 360 Survey (To find out how to subscribe to the GfK Energy360 study, pleased contact Shaun Smith at shaun.smith@gfk.com)</t>
  </si>
  <si>
    <t>% of customers saying they were extremely, very or fairly satisfied with the ease of contacting their supplier (1)</t>
  </si>
  <si>
    <t>% of switches completed within 21 days</t>
  </si>
  <si>
    <t>Membership of the Energy Switch Guarantee</t>
  </si>
  <si>
    <t>(1) Prior to Q2 2017 the 'satisfied' choices in this research were 'very satisfied' and 'quite satisfied' only</t>
  </si>
  <si>
    <t>(2) Prior to Q3 2017 this was from the Relevant Date defined in SLC 14A.12, after Q3 2017 this was from the contract date</t>
  </si>
  <si>
    <t>50 -100</t>
  </si>
  <si>
    <t>100 - 350</t>
  </si>
  <si>
    <t>350 - 550</t>
  </si>
  <si>
    <t>90-98%</t>
  </si>
  <si>
    <t>75-90%</t>
  </si>
  <si>
    <t>50-75%</t>
  </si>
  <si>
    <t>Less than 50%</t>
  </si>
  <si>
    <t>More than 75%</t>
  </si>
  <si>
    <t>70-75%</t>
  </si>
  <si>
    <t>60-70%</t>
  </si>
  <si>
    <t>50-60%</t>
  </si>
  <si>
    <t>Suppliers scored 3 points for membership of the Energy Switch Guarantee until Q1 2017. This was increased to 5 points from Q1 2017 onwards.</t>
  </si>
  <si>
    <t>Notes - see methodology page for more information</t>
  </si>
  <si>
    <t>(1) Scoring of the Customer Guarantees data changed from this quarter onwards</t>
  </si>
  <si>
    <t>(2) Reporting of customer research changed from this quarter onwards</t>
  </si>
  <si>
    <t>(3) Reporting of switching data changed from this quarter onwards</t>
  </si>
  <si>
    <t>Not consented' is shown where suppliers have not given permission for us to publish this data</t>
  </si>
  <si>
    <t>Q3 2016</t>
  </si>
  <si>
    <t>Q4 2016</t>
  </si>
  <si>
    <t>Q1 2017 (1)</t>
  </si>
  <si>
    <t>Q2 2017 (2)</t>
  </si>
  <si>
    <t xml:space="preserve">Q3 2017 (3) </t>
  </si>
  <si>
    <t>Co-operative Energy</t>
  </si>
  <si>
    <t xml:space="preserve">Ease of contact </t>
  </si>
  <si>
    <t>Bill clarity</t>
  </si>
  <si>
    <t>Satisfied %</t>
  </si>
  <si>
    <t xml:space="preserve">Score </t>
  </si>
  <si>
    <t>% in 21 days</t>
  </si>
  <si>
    <t>Switch Guarantee</t>
  </si>
  <si>
    <t>Ease of contact - satisfaction</t>
  </si>
  <si>
    <t>Scottish Power</t>
  </si>
  <si>
    <t>Billing - satisfaction</t>
  </si>
  <si>
    <t>Billing score</t>
  </si>
  <si>
    <t xml:space="preserve">Not applicable </t>
  </si>
  <si>
    <t xml:space="preserve">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</si>
</sst>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7">
    <font>
      <sz val="10.0"/>
      <color rgb="FF000000"/>
      <name val="Arial"/>
    </font>
    <font>
      <b/>
    </font>
    <font/>
    <font>
      <b/>
      <name val="Arial"/>
    </font>
    <font>
      <u/>
      <color rgb="FF0000FF"/>
    </font>
    <font>
      <u/>
      <color rgb="FF0000FF"/>
    </font>
    <font>
      <b/>
      <sz val="10.0"/>
      <color rgb="FF000000"/>
      <name val="Arial"/>
    </font>
    <font>
      <b/>
      <sz val="10.0"/>
      <name val="Arial"/>
    </font>
    <font>
      <name val="Arial"/>
    </font>
    <font>
      <sz val="10.0"/>
      <name val="Arial"/>
    </font>
    <font>
      <sz val="11.0"/>
      <color rgb="FF000000"/>
      <name val="Inconsolata"/>
    </font>
    <font>
      <u/>
      <color rgb="FF0000FF"/>
      <name val="Arial"/>
    </font>
    <font>
      <b/>
      <color rgb="FF000000"/>
      <name val="Arial"/>
    </font>
    <font>
      <color rgb="FF000000"/>
      <name val="Arial"/>
    </font>
    <font>
      <u/>
      <color rgb="FF0000FF"/>
    </font>
    <font>
      <u/>
      <color rgb="FF0000FF"/>
    </font>
    <font>
      <u/>
      <color rgb="FF0000FF"/>
    </font>
  </fonts>
  <fills count="7">
    <fill>
      <patternFill patternType="none"/>
    </fill>
    <fill>
      <patternFill patternType="lightGray"/>
    </fill>
    <fill>
      <patternFill patternType="solid">
        <fgColor rgb="FFF3F3F3"/>
        <bgColor rgb="FFF3F3F3"/>
      </patternFill>
    </fill>
    <fill>
      <patternFill patternType="solid">
        <fgColor rgb="FFFFFFFF"/>
        <bgColor rgb="FFFFFFFF"/>
      </patternFill>
    </fill>
    <fill>
      <patternFill patternType="solid">
        <fgColor rgb="FFD9EAD3"/>
        <bgColor rgb="FFD9EAD3"/>
      </patternFill>
    </fill>
    <fill>
      <patternFill patternType="solid">
        <fgColor rgb="FFCFE2F3"/>
        <bgColor rgb="FFCFE2F3"/>
      </patternFill>
    </fill>
    <fill>
      <patternFill patternType="solid">
        <fgColor rgb="FFFCE5CD"/>
        <bgColor rgb="FFFCE5CD"/>
      </patternFill>
    </fill>
  </fills>
  <borders count="38">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border>
    <border>
      <left style="thin">
        <color rgb="FF000000"/>
      </left>
      <top style="thin">
        <color rgb="FF000000"/>
      </top>
    </border>
    <border>
      <left style="thin">
        <color rgb="FF000000"/>
      </left>
      <right style="thin">
        <color rgb="FF000000"/>
      </right>
      <bottom style="thin">
        <color rgb="FF000000"/>
      </bottom>
    </border>
    <border>
      <left style="thin">
        <color rgb="FF000000"/>
      </left>
      <right style="thin">
        <color rgb="FF000000"/>
      </right>
    </border>
    <border>
      <left style="medium">
        <color rgb="FF000000"/>
      </left>
      <right style="medium">
        <color rgb="FF000000"/>
      </right>
      <top style="medium">
        <color rgb="FF000000"/>
      </top>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right style="medium">
        <color rgb="FF000000"/>
      </right>
      <top style="thin">
        <color rgb="FF000000"/>
      </top>
      <bottom style="medium">
        <color rgb="FF000000"/>
      </bottom>
    </border>
    <border>
      <right style="thin">
        <color rgb="FF000000"/>
      </right>
      <top style="thin">
        <color rgb="FF000000"/>
      </top>
    </border>
    <border>
      <right style="thin">
        <color rgb="FF000000"/>
      </right>
      <bottom style="thin">
        <color rgb="FF000000"/>
      </bottom>
    </border>
    <border>
      <left style="medium">
        <color rgb="FF000000"/>
      </left>
      <right style="medium">
        <color rgb="FF000000"/>
      </right>
      <top style="thin">
        <color rgb="FF000000"/>
      </top>
      <bottom style="thin">
        <color rgb="FF000000"/>
      </bottom>
    </border>
    <border>
      <right style="medium">
        <color rgb="FF000000"/>
      </right>
      <top style="thin">
        <color rgb="FF000000"/>
      </top>
      <bottom style="thin">
        <color rgb="FF000000"/>
      </bottom>
    </border>
    <border>
      <left style="thin">
        <color rgb="FF000000"/>
      </left>
      <bottom style="thin">
        <color rgb="FF000000"/>
      </bottom>
    </border>
    <border>
      <right style="medium">
        <color rgb="FF000000"/>
      </right>
      <top style="medium">
        <color rgb="FF000000"/>
      </top>
      <bottom style="medium">
        <color rgb="FF000000"/>
      </bottom>
    </border>
    <border>
      <top style="thin">
        <color rgb="FF000000"/>
      </top>
    </border>
    <border>
      <right style="thin">
        <color rgb="FF000000"/>
      </right>
    </border>
    <border>
      <bottom style="thin">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right style="thin">
        <color rgb="FF000000"/>
      </right>
      <top style="medium">
        <color rgb="FF000000"/>
      </top>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right style="medium">
        <color rgb="FF000000"/>
      </right>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s>
  <cellStyleXfs count="1">
    <xf borderId="0" fillId="0" fontId="0" numFmtId="0" applyAlignment="1" applyFont="1"/>
  </cellStyleXfs>
  <cellXfs count="159">
    <xf borderId="0" fillId="0" fontId="0" numFmtId="0" xfId="0" applyAlignment="1" applyFont="1">
      <alignment readingOrder="0" shrinkToFit="0" vertical="bottom" wrapText="0"/>
    </xf>
    <xf borderId="0" fillId="0" fontId="1" numFmtId="0" xfId="0" applyAlignment="1" applyFont="1">
      <alignment readingOrder="0"/>
    </xf>
    <xf borderId="0" fillId="0" fontId="1" numFmtId="0" xfId="0" applyAlignment="1" applyFont="1">
      <alignment readingOrder="0"/>
    </xf>
    <xf borderId="0" fillId="0" fontId="2" numFmtId="0" xfId="0" applyAlignment="1" applyFont="1">
      <alignment readingOrder="0"/>
    </xf>
    <xf borderId="1" fillId="2" fontId="1" numFmtId="0" xfId="0" applyAlignment="1" applyBorder="1" applyFill="1" applyFont="1">
      <alignment readingOrder="0"/>
    </xf>
    <xf borderId="0" fillId="0" fontId="3" numFmtId="0" xfId="0" applyAlignment="1" applyFont="1">
      <alignment readingOrder="0" vertical="bottom"/>
    </xf>
    <xf borderId="2" fillId="2" fontId="1" numFmtId="0" xfId="0" applyAlignment="1" applyBorder="1" applyFont="1">
      <alignment readingOrder="0"/>
    </xf>
    <xf borderId="0" fillId="0" fontId="4" numFmtId="0" xfId="0" applyAlignment="1" applyFont="1">
      <alignment readingOrder="0"/>
    </xf>
    <xf borderId="3" fillId="0" fontId="2" numFmtId="0" xfId="0" applyBorder="1" applyFont="1"/>
    <xf borderId="1" fillId="2" fontId="3" numFmtId="0" xfId="0" applyAlignment="1" applyBorder="1" applyFont="1">
      <alignment readingOrder="0" vertical="bottom"/>
    </xf>
    <xf borderId="4" fillId="0" fontId="2" numFmtId="0" xfId="0" applyBorder="1" applyFont="1"/>
    <xf borderId="5" fillId="2" fontId="3" numFmtId="0" xfId="0" applyAlignment="1" applyBorder="1" applyFont="1">
      <alignment readingOrder="0" vertical="bottom"/>
    </xf>
    <xf borderId="0" fillId="0" fontId="5" numFmtId="0" xfId="0" applyFont="1"/>
    <xf borderId="1" fillId="0" fontId="2" numFmtId="0" xfId="0" applyAlignment="1" applyBorder="1" applyFont="1">
      <alignment readingOrder="0"/>
    </xf>
    <xf borderId="1" fillId="2" fontId="2" numFmtId="0" xfId="0" applyAlignment="1" applyBorder="1" applyFont="1">
      <alignment readingOrder="0"/>
    </xf>
    <xf borderId="1" fillId="0" fontId="2" numFmtId="9" xfId="0" applyAlignment="1" applyBorder="1" applyFont="1" applyNumberFormat="1">
      <alignment horizontal="left" readingOrder="0"/>
    </xf>
    <xf borderId="3" fillId="0" fontId="3" numFmtId="0" xfId="0" applyAlignment="1" applyBorder="1" applyFont="1">
      <alignment readingOrder="0" vertical="bottom"/>
    </xf>
    <xf borderId="2" fillId="0" fontId="2" numFmtId="0" xfId="0" applyAlignment="1" applyBorder="1" applyFont="1">
      <alignment readingOrder="0"/>
    </xf>
    <xf borderId="6" fillId="0" fontId="2" numFmtId="0" xfId="0" applyAlignment="1" applyBorder="1" applyFont="1">
      <alignment readingOrder="0"/>
    </xf>
    <xf borderId="5" fillId="0" fontId="2" numFmtId="0" xfId="0" applyAlignment="1" applyBorder="1" applyFont="1">
      <alignment readingOrder="0"/>
    </xf>
    <xf borderId="7" fillId="0" fontId="2" numFmtId="0" xfId="0" applyAlignment="1" applyBorder="1" applyFont="1">
      <alignment readingOrder="0"/>
    </xf>
    <xf borderId="8" fillId="0" fontId="2" numFmtId="0" xfId="0" applyBorder="1" applyFont="1"/>
    <xf borderId="6" fillId="0" fontId="2" numFmtId="0" xfId="0" applyAlignment="1" applyBorder="1" applyFont="1">
      <alignment readingOrder="0"/>
    </xf>
    <xf borderId="9" fillId="0" fontId="2" numFmtId="0" xfId="0" applyAlignment="1" applyBorder="1" applyFont="1">
      <alignment readingOrder="0"/>
    </xf>
    <xf borderId="10" fillId="2" fontId="2" numFmtId="0" xfId="0" applyBorder="1" applyFont="1"/>
    <xf borderId="11" fillId="2" fontId="3" numFmtId="0" xfId="0" applyAlignment="1" applyBorder="1" applyFont="1">
      <alignment readingOrder="0" vertical="bottom"/>
    </xf>
    <xf borderId="12" fillId="2" fontId="2" numFmtId="0" xfId="0" applyAlignment="1" applyBorder="1" applyFont="1">
      <alignment readingOrder="0"/>
    </xf>
    <xf borderId="1" fillId="2" fontId="6" numFmtId="0" xfId="0" applyAlignment="1" applyBorder="1" applyFont="1">
      <alignment readingOrder="0"/>
    </xf>
    <xf borderId="1" fillId="0" fontId="0" numFmtId="0" xfId="0" applyAlignment="1" applyBorder="1" applyFont="1">
      <alignment readingOrder="0" shrinkToFit="0" wrapText="1"/>
    </xf>
    <xf borderId="13" fillId="0" fontId="2" numFmtId="0" xfId="0" applyAlignment="1" applyBorder="1" applyFont="1">
      <alignment horizontal="right"/>
    </xf>
    <xf borderId="1" fillId="0" fontId="0" numFmtId="0" xfId="0" applyAlignment="1" applyBorder="1" applyFont="1">
      <alignment readingOrder="0"/>
    </xf>
    <xf borderId="5" fillId="0" fontId="0" numFmtId="0" xfId="0" applyAlignment="1" applyBorder="1" applyFont="1">
      <alignment readingOrder="0"/>
    </xf>
    <xf borderId="9" fillId="0" fontId="2" numFmtId="0" xfId="0" applyBorder="1" applyFont="1"/>
    <xf borderId="2" fillId="0" fontId="0" numFmtId="0" xfId="0" applyAlignment="1" applyBorder="1" applyFont="1">
      <alignment readingOrder="0" shrinkToFit="0" wrapText="1"/>
    </xf>
    <xf borderId="14" fillId="2" fontId="2" numFmtId="0" xfId="0" applyAlignment="1" applyBorder="1" applyFont="1">
      <alignment readingOrder="0"/>
    </xf>
    <xf borderId="0" fillId="0" fontId="2" numFmtId="0" xfId="0" applyAlignment="1" applyFont="1">
      <alignment readingOrder="0" shrinkToFit="0" wrapText="1"/>
    </xf>
    <xf borderId="0" fillId="0" fontId="3" numFmtId="0" xfId="0" applyAlignment="1" applyFont="1">
      <alignment vertical="bottom"/>
    </xf>
    <xf borderId="1" fillId="2" fontId="7" numFmtId="0" xfId="0" applyAlignment="1" applyBorder="1" applyFont="1">
      <alignment readingOrder="0"/>
    </xf>
    <xf borderId="15" fillId="0" fontId="2" numFmtId="0" xfId="0" applyAlignment="1" applyBorder="1" applyFont="1">
      <alignment horizontal="right"/>
    </xf>
    <xf borderId="2" fillId="2" fontId="7" numFmtId="0" xfId="0" applyAlignment="1" applyBorder="1" applyFont="1">
      <alignment readingOrder="0"/>
    </xf>
    <xf borderId="16" fillId="2" fontId="3" numFmtId="0" xfId="0" applyAlignment="1" applyBorder="1" applyFont="1">
      <alignment vertical="bottom"/>
    </xf>
    <xf borderId="16" fillId="2" fontId="1" numFmtId="0" xfId="0" applyAlignment="1" applyBorder="1" applyFont="1">
      <alignment readingOrder="0"/>
    </xf>
    <xf borderId="6" fillId="0" fontId="8" numFmtId="0" xfId="0" applyAlignment="1" applyBorder="1" applyFont="1">
      <alignment readingOrder="0" vertical="bottom"/>
    </xf>
    <xf borderId="3" fillId="2" fontId="1" numFmtId="0" xfId="0" applyAlignment="1" applyBorder="1" applyFont="1">
      <alignment readingOrder="0"/>
    </xf>
    <xf borderId="2" fillId="2" fontId="2" numFmtId="0" xfId="0" applyAlignment="1" applyBorder="1" applyFont="1">
      <alignment readingOrder="0"/>
    </xf>
    <xf borderId="1" fillId="0" fontId="9" numFmtId="0" xfId="0" applyAlignment="1" applyBorder="1" applyFont="1">
      <alignment readingOrder="0" shrinkToFit="0" wrapText="1"/>
    </xf>
    <xf borderId="2" fillId="0" fontId="9" numFmtId="0" xfId="0" applyAlignment="1" applyBorder="1" applyFont="1">
      <alignment readingOrder="0" shrinkToFit="0" wrapText="1"/>
    </xf>
    <xf borderId="8" fillId="2" fontId="3" numFmtId="0" xfId="0" applyAlignment="1" applyBorder="1" applyFont="1">
      <alignment readingOrder="0" vertical="bottom"/>
    </xf>
    <xf borderId="17" fillId="2" fontId="3" numFmtId="0" xfId="0" applyAlignment="1" applyBorder="1" applyFont="1">
      <alignment vertical="bottom"/>
    </xf>
    <xf borderId="17" fillId="2" fontId="1" numFmtId="0" xfId="0" applyAlignment="1" applyBorder="1" applyFont="1">
      <alignment readingOrder="0"/>
    </xf>
    <xf borderId="4" fillId="2" fontId="1" numFmtId="0" xfId="0" applyAlignment="1" applyBorder="1" applyFont="1">
      <alignment readingOrder="0"/>
    </xf>
    <xf borderId="0" fillId="0" fontId="1" numFmtId="0" xfId="0" applyAlignment="1" applyFont="1">
      <alignment horizontal="left" readingOrder="0"/>
    </xf>
    <xf borderId="9" fillId="0" fontId="1" numFmtId="0" xfId="0" applyAlignment="1" applyBorder="1" applyFont="1">
      <alignment horizontal="right" readingOrder="0"/>
    </xf>
    <xf borderId="0" fillId="0" fontId="8" numFmtId="0" xfId="0" applyAlignment="1" applyFont="1">
      <alignment readingOrder="0" vertical="bottom"/>
    </xf>
    <xf borderId="9" fillId="0" fontId="3" numFmtId="0" xfId="0" applyAlignment="1" applyBorder="1" applyFont="1">
      <alignment horizontal="right" readingOrder="0" vertical="bottom"/>
    </xf>
    <xf borderId="9" fillId="0" fontId="2" numFmtId="164" xfId="0" applyAlignment="1" applyBorder="1" applyFont="1" applyNumberFormat="1">
      <alignment readingOrder="0"/>
    </xf>
    <xf borderId="9" fillId="0" fontId="10" numFmtId="0" xfId="0" applyAlignment="1" applyBorder="1" applyFont="1">
      <alignment readingOrder="0"/>
    </xf>
    <xf borderId="9" fillId="0" fontId="2" numFmtId="10" xfId="0" applyAlignment="1" applyBorder="1" applyFont="1" applyNumberFormat="1">
      <alignment horizontal="right" readingOrder="0"/>
    </xf>
    <xf borderId="9" fillId="0" fontId="2" numFmtId="0" xfId="0" applyAlignment="1" applyBorder="1" applyFont="1">
      <alignment horizontal="right" readingOrder="0"/>
    </xf>
    <xf borderId="13" fillId="0" fontId="2" numFmtId="164" xfId="0" applyAlignment="1" applyBorder="1" applyFont="1" applyNumberFormat="1">
      <alignment horizontal="right"/>
    </xf>
    <xf borderId="18" fillId="2" fontId="2" numFmtId="0" xfId="0" applyAlignment="1" applyBorder="1" applyFont="1">
      <alignment readingOrder="0"/>
    </xf>
    <xf borderId="19" fillId="0" fontId="2" numFmtId="0" xfId="0" applyAlignment="1" applyBorder="1" applyFont="1">
      <alignment horizontal="right"/>
    </xf>
    <xf borderId="0" fillId="0" fontId="11" numFmtId="0" xfId="0" applyAlignment="1" applyFont="1">
      <alignment readingOrder="0" vertical="bottom"/>
    </xf>
    <xf borderId="19" fillId="0" fontId="2" numFmtId="164" xfId="0" applyAlignment="1" applyBorder="1" applyFont="1" applyNumberFormat="1">
      <alignment horizontal="right"/>
    </xf>
    <xf borderId="9" fillId="0" fontId="2" numFmtId="4" xfId="0" applyAlignment="1" applyBorder="1" applyFont="1" applyNumberFormat="1">
      <alignment readingOrder="0"/>
    </xf>
    <xf borderId="9" fillId="0" fontId="1" numFmtId="0" xfId="0" applyAlignment="1" applyBorder="1" applyFont="1">
      <alignment readingOrder="0"/>
    </xf>
    <xf borderId="6" fillId="0" fontId="2" numFmtId="0" xfId="0" applyAlignment="1" applyBorder="1" applyFont="1">
      <alignment horizontal="right" readingOrder="0"/>
    </xf>
    <xf borderId="0" fillId="0" fontId="8" numFmtId="0" xfId="0" applyAlignment="1" applyFont="1">
      <alignment vertical="bottom"/>
    </xf>
    <xf borderId="8" fillId="0" fontId="1" numFmtId="0" xfId="0" applyAlignment="1" applyBorder="1" applyFont="1">
      <alignment horizontal="right" readingOrder="0"/>
    </xf>
    <xf borderId="8" fillId="0" fontId="2" numFmtId="0" xfId="0" applyAlignment="1" applyBorder="1" applyFont="1">
      <alignment readingOrder="0"/>
    </xf>
    <xf borderId="17" fillId="3" fontId="12" numFmtId="0" xfId="0" applyAlignment="1" applyBorder="1" applyFill="1" applyFont="1">
      <alignment horizontal="right" readingOrder="0"/>
    </xf>
    <xf borderId="8" fillId="3" fontId="13" numFmtId="0" xfId="0" applyAlignment="1" applyBorder="1" applyFont="1">
      <alignment horizontal="right" readingOrder="0"/>
    </xf>
    <xf borderId="20" fillId="3" fontId="13" numFmtId="0" xfId="0" applyAlignment="1" applyBorder="1" applyFont="1">
      <alignment horizontal="right" readingOrder="0"/>
    </xf>
    <xf borderId="8" fillId="0" fontId="2" numFmtId="10" xfId="0" applyAlignment="1" applyBorder="1" applyFont="1" applyNumberFormat="1">
      <alignment horizontal="right" readingOrder="0"/>
    </xf>
    <xf borderId="8" fillId="0" fontId="2" numFmtId="0" xfId="0" applyAlignment="1" applyBorder="1" applyFont="1">
      <alignment horizontal="right" readingOrder="0"/>
    </xf>
    <xf borderId="8" fillId="0" fontId="2" numFmtId="164" xfId="0" applyAlignment="1" applyBorder="1" applyFont="1" applyNumberFormat="1">
      <alignment readingOrder="0"/>
    </xf>
    <xf borderId="8" fillId="0" fontId="10" numFmtId="0" xfId="0" applyAlignment="1" applyBorder="1" applyFont="1">
      <alignment readingOrder="0"/>
    </xf>
    <xf borderId="0" fillId="0" fontId="8" numFmtId="0" xfId="0" applyAlignment="1" applyFont="1">
      <alignment vertical="bottom"/>
    </xf>
    <xf borderId="0" fillId="0" fontId="2" numFmtId="0" xfId="0" applyAlignment="1" applyFont="1">
      <alignment readingOrder="0"/>
    </xf>
    <xf borderId="0" fillId="0" fontId="2" numFmtId="10" xfId="0" applyAlignment="1" applyFont="1" applyNumberFormat="1">
      <alignment readingOrder="0"/>
    </xf>
    <xf borderId="11" fillId="2" fontId="2" numFmtId="0" xfId="0" applyAlignment="1" applyBorder="1" applyFont="1">
      <alignment readingOrder="0"/>
    </xf>
    <xf borderId="21" fillId="0" fontId="2" numFmtId="0" xfId="0" applyAlignment="1" applyBorder="1" applyFont="1">
      <alignment horizontal="right"/>
    </xf>
    <xf borderId="11" fillId="2" fontId="1" numFmtId="0" xfId="0" applyAlignment="1" applyBorder="1" applyFont="1">
      <alignment readingOrder="0"/>
    </xf>
    <xf borderId="8" fillId="0" fontId="10" numFmtId="0" xfId="0" applyBorder="1" applyFont="1"/>
    <xf borderId="9" fillId="0" fontId="2" numFmtId="0" xfId="0" applyAlignment="1" applyBorder="1" applyFont="1">
      <alignment readingOrder="0"/>
    </xf>
    <xf borderId="9" fillId="0" fontId="3" numFmtId="0" xfId="0" applyAlignment="1" applyBorder="1" applyFont="1">
      <alignment horizontal="right" vertical="bottom"/>
    </xf>
    <xf borderId="9" fillId="0" fontId="10" numFmtId="0" xfId="0" applyBorder="1" applyFont="1"/>
    <xf borderId="9" fillId="0" fontId="8" numFmtId="0" xfId="0" applyAlignment="1" applyBorder="1" applyFont="1">
      <alignment readingOrder="0" vertical="bottom"/>
    </xf>
    <xf borderId="1" fillId="0" fontId="2" numFmtId="9" xfId="0" applyAlignment="1" applyBorder="1" applyFont="1" applyNumberFormat="1">
      <alignment readingOrder="0"/>
    </xf>
    <xf borderId="2" fillId="0" fontId="2" numFmtId="0" xfId="0" applyAlignment="1" applyBorder="1" applyFont="1">
      <alignment readingOrder="0" shrinkToFit="0" wrapText="1"/>
    </xf>
    <xf borderId="7" fillId="0" fontId="2" numFmtId="0" xfId="0" applyAlignment="1" applyBorder="1" applyFont="1">
      <alignment readingOrder="0" shrinkToFit="0" wrapText="1"/>
    </xf>
    <xf borderId="22" fillId="0" fontId="2" numFmtId="0" xfId="0" applyBorder="1" applyFont="1"/>
    <xf borderId="16" fillId="0" fontId="2" numFmtId="0" xfId="0" applyBorder="1" applyFont="1"/>
    <xf borderId="6" fillId="0" fontId="2" numFmtId="0" xfId="0" applyBorder="1" applyFont="1"/>
    <xf borderId="23" fillId="0" fontId="2" numFmtId="0" xfId="0" applyBorder="1" applyFont="1"/>
    <xf borderId="9" fillId="0" fontId="2" numFmtId="0" xfId="0" applyBorder="1" applyFont="1"/>
    <xf borderId="9" fillId="0" fontId="2" numFmtId="0" xfId="0" applyAlignment="1" applyBorder="1" applyFont="1">
      <alignment horizontal="right"/>
    </xf>
    <xf borderId="9" fillId="0" fontId="2" numFmtId="164" xfId="0" applyBorder="1" applyFont="1" applyNumberFormat="1"/>
    <xf borderId="8" fillId="0" fontId="2" numFmtId="0" xfId="0" applyAlignment="1" applyBorder="1" applyFont="1">
      <alignment readingOrder="0"/>
    </xf>
    <xf borderId="20" fillId="0" fontId="2" numFmtId="0" xfId="0" applyAlignment="1" applyBorder="1" applyFont="1">
      <alignment readingOrder="0"/>
    </xf>
    <xf borderId="20" fillId="0" fontId="2" numFmtId="0" xfId="0" applyAlignment="1" applyBorder="1" applyFont="1">
      <alignment readingOrder="0"/>
    </xf>
    <xf borderId="2" fillId="0" fontId="1" numFmtId="0" xfId="0" applyAlignment="1" applyBorder="1" applyFont="1">
      <alignment readingOrder="0"/>
    </xf>
    <xf quotePrefix="1" borderId="20" fillId="0" fontId="2" numFmtId="0" xfId="0" applyAlignment="1" applyBorder="1" applyFont="1">
      <alignment readingOrder="0"/>
    </xf>
    <xf borderId="24" fillId="0" fontId="2" numFmtId="0" xfId="0" applyBorder="1" applyFont="1"/>
    <xf borderId="17" fillId="0" fontId="2" numFmtId="0" xfId="0" applyBorder="1" applyFont="1"/>
    <xf borderId="11" fillId="2" fontId="2" numFmtId="0" xfId="0" applyBorder="1" applyFont="1"/>
    <xf borderId="25" fillId="2" fontId="3" numFmtId="0" xfId="0" applyAlignment="1" applyBorder="1" applyFont="1">
      <alignment readingOrder="0" vertical="bottom"/>
    </xf>
    <xf borderId="26" fillId="2" fontId="3" numFmtId="0" xfId="0" applyAlignment="1" applyBorder="1" applyFont="1">
      <alignment readingOrder="0" vertical="bottom"/>
    </xf>
    <xf borderId="7" fillId="2" fontId="3" numFmtId="0" xfId="0" applyAlignment="1" applyBorder="1" applyFont="1">
      <alignment readingOrder="0" vertical="bottom"/>
    </xf>
    <xf borderId="27" fillId="2" fontId="3" numFmtId="0" xfId="0" applyAlignment="1" applyBorder="1" applyFont="1">
      <alignment readingOrder="0" vertical="bottom"/>
    </xf>
    <xf borderId="3" fillId="2" fontId="3" numFmtId="0" xfId="0" applyAlignment="1" applyBorder="1" applyFont="1">
      <alignment readingOrder="0" vertical="bottom"/>
    </xf>
    <xf borderId="2" fillId="2" fontId="3" numFmtId="0" xfId="0" applyAlignment="1" applyBorder="1" applyFont="1">
      <alignment readingOrder="0" vertical="bottom"/>
    </xf>
    <xf borderId="28" fillId="0" fontId="2" numFmtId="0" xfId="0" applyBorder="1" applyFont="1"/>
    <xf borderId="29" fillId="0" fontId="2" numFmtId="0" xfId="0" applyBorder="1" applyFont="1"/>
    <xf borderId="20" fillId="2" fontId="3" numFmtId="0" xfId="0" applyAlignment="1" applyBorder="1" applyFont="1">
      <alignment readingOrder="0" vertical="bottom"/>
    </xf>
    <xf borderId="4" fillId="2" fontId="3" numFmtId="0" xfId="0" applyAlignment="1" applyBorder="1" applyFont="1">
      <alignment readingOrder="0" vertical="bottom"/>
    </xf>
    <xf borderId="5" fillId="0" fontId="2" numFmtId="164" xfId="0" applyAlignment="1" applyBorder="1" applyFont="1" applyNumberFormat="1">
      <alignment readingOrder="0"/>
    </xf>
    <xf borderId="5" fillId="0" fontId="2" numFmtId="0" xfId="0" applyAlignment="1" applyBorder="1" applyFont="1">
      <alignment horizontal="right" readingOrder="0"/>
    </xf>
    <xf borderId="30" fillId="0" fontId="2" numFmtId="0" xfId="0" applyBorder="1" applyFont="1"/>
    <xf borderId="6" fillId="0" fontId="14" numFmtId="0" xfId="0" applyAlignment="1" applyBorder="1" applyFont="1">
      <alignment readingOrder="0"/>
    </xf>
    <xf borderId="31" fillId="2" fontId="2" numFmtId="0" xfId="0" applyAlignment="1" applyBorder="1" applyFont="1">
      <alignment readingOrder="0"/>
    </xf>
    <xf borderId="32" fillId="0" fontId="2" numFmtId="0" xfId="0" applyBorder="1" applyFont="1"/>
    <xf borderId="33" fillId="0" fontId="2" numFmtId="0" xfId="0" applyBorder="1" applyFont="1"/>
    <xf borderId="9" fillId="0" fontId="15" numFmtId="0" xfId="0" applyAlignment="1" applyBorder="1" applyFont="1">
      <alignment readingOrder="0"/>
    </xf>
    <xf borderId="34" fillId="0" fontId="2" numFmtId="0" xfId="0" applyBorder="1" applyFont="1"/>
    <xf borderId="28" fillId="0" fontId="2" numFmtId="164" xfId="0" applyBorder="1" applyFont="1" applyNumberFormat="1"/>
    <xf borderId="0" fillId="0" fontId="2" numFmtId="4" xfId="0" applyAlignment="1" applyFont="1" applyNumberFormat="1">
      <alignment readingOrder="0"/>
    </xf>
    <xf borderId="8" fillId="0" fontId="2" numFmtId="4" xfId="0" applyAlignment="1" applyBorder="1" applyFont="1" applyNumberFormat="1">
      <alignment readingOrder="0"/>
    </xf>
    <xf borderId="24" fillId="0" fontId="2" numFmtId="4" xfId="0" applyAlignment="1" applyBorder="1" applyFont="1" applyNumberFormat="1">
      <alignment readingOrder="0"/>
    </xf>
    <xf borderId="29" fillId="0" fontId="2" numFmtId="164" xfId="0" applyBorder="1" applyFont="1" applyNumberFormat="1"/>
    <xf borderId="29" fillId="4" fontId="2" numFmtId="164" xfId="0" applyBorder="1" applyFill="1" applyFont="1" applyNumberFormat="1"/>
    <xf borderId="30" fillId="4" fontId="2" numFmtId="164" xfId="0" applyBorder="1" applyFont="1" applyNumberFormat="1"/>
    <xf borderId="33" fillId="4" fontId="2" numFmtId="0" xfId="0" applyBorder="1" applyFont="1"/>
    <xf borderId="34" fillId="4" fontId="2" numFmtId="0" xfId="0" applyBorder="1" applyFont="1"/>
    <xf borderId="5" fillId="0" fontId="2" numFmtId="0" xfId="0" applyBorder="1" applyFont="1"/>
    <xf borderId="5" fillId="0" fontId="2" numFmtId="164" xfId="0" applyBorder="1" applyFont="1" applyNumberFormat="1"/>
    <xf borderId="5" fillId="0" fontId="2" numFmtId="10" xfId="0" applyBorder="1" applyFont="1" applyNumberFormat="1"/>
    <xf borderId="5" fillId="0" fontId="2" numFmtId="0" xfId="0" applyAlignment="1" applyBorder="1" applyFont="1">
      <alignment horizontal="right"/>
    </xf>
    <xf borderId="9" fillId="0" fontId="2" numFmtId="10" xfId="0" applyBorder="1" applyFont="1" applyNumberFormat="1"/>
    <xf borderId="35" fillId="0" fontId="2" numFmtId="164" xfId="0" applyBorder="1" applyFont="1" applyNumberFormat="1"/>
    <xf borderId="9" fillId="0" fontId="16" numFmtId="0" xfId="0" applyBorder="1" applyFont="1"/>
    <xf borderId="36" fillId="0" fontId="2" numFmtId="164" xfId="0" applyBorder="1" applyFont="1" applyNumberFormat="1"/>
    <xf borderId="36" fillId="0" fontId="2" numFmtId="10" xfId="0" applyBorder="1" applyFont="1" applyNumberFormat="1"/>
    <xf borderId="37" fillId="5" fontId="2" numFmtId="10" xfId="0" applyBorder="1" applyFill="1" applyFont="1" applyNumberFormat="1"/>
    <xf borderId="9" fillId="0" fontId="2" numFmtId="4" xfId="0" applyBorder="1" applyFont="1" applyNumberFormat="1"/>
    <xf borderId="8" fillId="0" fontId="2" numFmtId="0" xfId="0" applyBorder="1" applyFont="1"/>
    <xf borderId="8" fillId="0" fontId="2" numFmtId="164" xfId="0" applyBorder="1" applyFont="1" applyNumberFormat="1"/>
    <xf borderId="8" fillId="0" fontId="2" numFmtId="0" xfId="0" applyAlignment="1" applyBorder="1" applyFont="1">
      <alignment horizontal="right"/>
    </xf>
    <xf borderId="34" fillId="5" fontId="2" numFmtId="0" xfId="0" applyBorder="1" applyFont="1"/>
    <xf borderId="11" fillId="0" fontId="2" numFmtId="0" xfId="0" applyBorder="1" applyFont="1"/>
    <xf borderId="11" fillId="6" fontId="2" numFmtId="0" xfId="0" applyBorder="1" applyFill="1" applyFont="1"/>
    <xf borderId="25" fillId="0" fontId="1" numFmtId="0" xfId="0" applyBorder="1" applyFont="1"/>
    <xf borderId="26" fillId="0" fontId="1" numFmtId="0" xfId="0" applyBorder="1" applyFont="1"/>
    <xf borderId="5" fillId="0" fontId="2" numFmtId="10" xfId="0" applyAlignment="1" applyBorder="1" applyFont="1" applyNumberFormat="1">
      <alignment readingOrder="0"/>
    </xf>
    <xf borderId="9" fillId="0" fontId="2" numFmtId="10" xfId="0" applyAlignment="1" applyBorder="1" applyFont="1" applyNumberFormat="1">
      <alignment readingOrder="0"/>
    </xf>
    <xf borderId="27" fillId="0" fontId="1" numFmtId="0" xfId="0" applyBorder="1" applyFont="1"/>
    <xf borderId="7" fillId="6" fontId="2" numFmtId="0" xfId="0" applyAlignment="1" applyBorder="1" applyFont="1">
      <alignment readingOrder="0"/>
    </xf>
    <xf borderId="6" fillId="4" fontId="2" numFmtId="0" xfId="0" applyAlignment="1" applyBorder="1" applyFont="1">
      <alignment readingOrder="0"/>
    </xf>
    <xf borderId="6" fillId="5" fontId="2" numFmtId="0" xfId="0" applyAlignment="1" applyBorder="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43"/>
    <col customWidth="1" min="3" max="3" width="17.0"/>
  </cols>
  <sheetData>
    <row r="2">
      <c r="B2" s="1" t="s">
        <v>0</v>
      </c>
    </row>
    <row r="3">
      <c r="B3" s="7" t="s">
        <v>6</v>
      </c>
    </row>
    <row r="4">
      <c r="B4" s="12" t="s">
        <v>11</v>
      </c>
    </row>
    <row r="5">
      <c r="B5" s="12" t="s">
        <v>18</v>
      </c>
    </row>
    <row r="6">
      <c r="B6" s="7" t="s">
        <v>19</v>
      </c>
    </row>
    <row r="7">
      <c r="B7" s="7" t="s">
        <v>22</v>
      </c>
    </row>
    <row r="9">
      <c r="B9" s="2" t="s">
        <v>24</v>
      </c>
    </row>
    <row r="10">
      <c r="B10" s="12" t="s">
        <v>25</v>
      </c>
    </row>
    <row r="11">
      <c r="B11" s="12" t="s">
        <v>27</v>
      </c>
    </row>
    <row r="12">
      <c r="B12" s="12" t="s">
        <v>28</v>
      </c>
    </row>
    <row r="13">
      <c r="B13" s="12" t="s">
        <v>30</v>
      </c>
    </row>
    <row r="14">
      <c r="B14" s="12" t="s">
        <v>32</v>
      </c>
    </row>
    <row r="15">
      <c r="B15" s="12" t="s">
        <v>33</v>
      </c>
    </row>
    <row r="16">
      <c r="B16" s="12" t="s">
        <v>35</v>
      </c>
    </row>
  </sheetData>
  <hyperlinks>
    <hyperlink display="Methodology Q4 2017 onwards" location="Methodology Q4 2017 onwards!A1" ref="B3"/>
    <hyperlink display="Supplier scores Q4 2017 onwards" location="Supplier scores Q4 2017 onwards!A1" ref="B4"/>
    <hyperlink display="Q4 2017 full data" location="Q4 2017 full data!A1" ref="B5"/>
    <hyperlink display="Q1 2018 full data " location="Q1 2018 full data!A1" ref="B6"/>
    <hyperlink display="Q2 2018 full data" location="Q2 2018 full data!A1" ref="B7"/>
    <hyperlink display="Methodology Q3 2016 - Q3 2017" location="Methodology Q3 2016 - Q3 2017!A1" ref="B10"/>
    <hyperlink display="Supplier scores Q3 2016 - Q3 2017" location="Supplier scores Q3 2016 - Q3 20!A1" ref="B11"/>
    <hyperlink display="Q3 2016 full data" location="Q3 2016 full data!A1" ref="B12"/>
    <hyperlink display="Q4 2016 full data" location="Q4 2016 full data!A1" ref="B13"/>
    <hyperlink display="Q1 2017 full data" location="Q1 2017 full data!A1" ref="B14"/>
    <hyperlink display="Q2 2017 full data" location="Q2 2017 full data!A1" ref="B15"/>
    <hyperlink display="Q3 2017 full data" location="Q3 2017 full data!A1" ref="B16"/>
  </hyperlink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71"/>
    <col customWidth="1" min="3" max="3" width="21.43"/>
    <col customWidth="1" min="4" max="4" width="11.29"/>
    <col customWidth="1" min="5" max="5" width="25.14"/>
  </cols>
  <sheetData>
    <row r="2">
      <c r="B2" s="108"/>
      <c r="C2" s="108"/>
      <c r="D2" s="11"/>
      <c r="E2" s="110" t="s">
        <v>78</v>
      </c>
      <c r="F2" s="10"/>
      <c r="G2" s="111" t="s">
        <v>189</v>
      </c>
      <c r="H2" s="10"/>
      <c r="I2" s="111" t="s">
        <v>190</v>
      </c>
      <c r="J2" s="10"/>
      <c r="K2" s="111" t="s">
        <v>80</v>
      </c>
      <c r="L2" s="10"/>
      <c r="M2" s="111" t="s">
        <v>42</v>
      </c>
      <c r="N2" s="10"/>
    </row>
    <row r="3">
      <c r="B3" s="114" t="s">
        <v>83</v>
      </c>
      <c r="C3" s="114" t="s">
        <v>10</v>
      </c>
      <c r="D3" s="47" t="s">
        <v>85</v>
      </c>
      <c r="E3" s="115" t="s">
        <v>88</v>
      </c>
      <c r="F3" s="9" t="s">
        <v>48</v>
      </c>
      <c r="G3" s="9" t="s">
        <v>191</v>
      </c>
      <c r="H3" s="9" t="s">
        <v>48</v>
      </c>
      <c r="I3" s="9" t="s">
        <v>191</v>
      </c>
      <c r="J3" s="9" t="s">
        <v>192</v>
      </c>
      <c r="K3" s="9" t="s">
        <v>193</v>
      </c>
      <c r="L3" s="9" t="s">
        <v>48</v>
      </c>
      <c r="M3" s="9" t="s">
        <v>194</v>
      </c>
      <c r="N3" s="9" t="s">
        <v>48</v>
      </c>
    </row>
    <row r="4">
      <c r="B4" s="19">
        <v>1.0</v>
      </c>
      <c r="C4" s="19" t="s">
        <v>126</v>
      </c>
      <c r="D4" s="19">
        <v>4.15</v>
      </c>
      <c r="E4" s="19">
        <v>134.4</v>
      </c>
      <c r="F4" s="19">
        <v>3.0</v>
      </c>
      <c r="G4" s="116">
        <v>0.8022</v>
      </c>
      <c r="H4" s="19">
        <v>5.0</v>
      </c>
      <c r="I4" s="116">
        <v>0.7931</v>
      </c>
      <c r="J4" s="19">
        <v>5.0</v>
      </c>
      <c r="K4" s="116">
        <v>0.9971</v>
      </c>
      <c r="L4" s="19">
        <v>5.0</v>
      </c>
      <c r="M4" s="117" t="s">
        <v>109</v>
      </c>
      <c r="N4" s="19">
        <v>0.0</v>
      </c>
    </row>
    <row r="5">
      <c r="B5" s="23">
        <v>2.0</v>
      </c>
      <c r="C5" s="23" t="s">
        <v>134</v>
      </c>
      <c r="D5" s="23">
        <v>4.05</v>
      </c>
      <c r="E5" s="23">
        <v>175.2</v>
      </c>
      <c r="F5" s="23">
        <v>3.0</v>
      </c>
      <c r="G5" s="55">
        <v>0.8739</v>
      </c>
      <c r="H5" s="23">
        <v>5.0</v>
      </c>
      <c r="I5" s="55">
        <v>0.7398</v>
      </c>
      <c r="J5" s="23">
        <v>4.0</v>
      </c>
      <c r="K5" s="55">
        <v>1.0</v>
      </c>
      <c r="L5" s="23">
        <v>5.0</v>
      </c>
      <c r="M5" s="58" t="s">
        <v>108</v>
      </c>
      <c r="N5" s="23">
        <v>3.0</v>
      </c>
    </row>
    <row r="6">
      <c r="B6" s="23">
        <v>3.0</v>
      </c>
      <c r="C6" s="23" t="s">
        <v>116</v>
      </c>
      <c r="D6" s="23">
        <v>4.0</v>
      </c>
      <c r="E6" s="23">
        <v>20.5</v>
      </c>
      <c r="F6" s="23">
        <v>5.0</v>
      </c>
      <c r="G6" s="55">
        <v>0.8722</v>
      </c>
      <c r="H6" s="23">
        <v>5.0</v>
      </c>
      <c r="I6" s="55">
        <v>0.5398</v>
      </c>
      <c r="J6" s="23">
        <v>2.0</v>
      </c>
      <c r="K6" s="55">
        <v>0.9913</v>
      </c>
      <c r="L6" s="23">
        <v>5.0</v>
      </c>
      <c r="M6" s="58" t="s">
        <v>109</v>
      </c>
      <c r="N6" s="23">
        <v>0.0</v>
      </c>
    </row>
    <row r="7">
      <c r="B7" s="23">
        <v>3.0</v>
      </c>
      <c r="C7" s="23" t="s">
        <v>118</v>
      </c>
      <c r="D7" s="23">
        <v>4.0</v>
      </c>
      <c r="E7" s="23">
        <v>284.5</v>
      </c>
      <c r="F7" s="23">
        <v>3.0</v>
      </c>
      <c r="G7" s="55">
        <v>0.8202</v>
      </c>
      <c r="H7" s="23">
        <v>5.0</v>
      </c>
      <c r="I7" s="55">
        <v>0.7926</v>
      </c>
      <c r="J7" s="23">
        <v>5.0</v>
      </c>
      <c r="K7" s="58" t="s">
        <v>132</v>
      </c>
      <c r="L7" s="23">
        <v>4.0</v>
      </c>
      <c r="M7" s="58" t="s">
        <v>109</v>
      </c>
      <c r="N7" s="23">
        <v>0.0</v>
      </c>
    </row>
    <row r="8">
      <c r="B8" s="23">
        <v>5.0</v>
      </c>
      <c r="C8" s="23" t="s">
        <v>113</v>
      </c>
      <c r="D8" s="23">
        <v>3.9</v>
      </c>
      <c r="E8" s="23">
        <v>34.8</v>
      </c>
      <c r="F8" s="23">
        <v>5.0</v>
      </c>
      <c r="G8" s="55">
        <v>0.7491</v>
      </c>
      <c r="H8" s="23">
        <v>4.0</v>
      </c>
      <c r="I8" s="55">
        <v>0.5706</v>
      </c>
      <c r="J8" s="23">
        <v>2.0</v>
      </c>
      <c r="K8" s="55">
        <v>0.9993</v>
      </c>
      <c r="L8" s="23">
        <v>5.0</v>
      </c>
      <c r="M8" s="58" t="s">
        <v>108</v>
      </c>
      <c r="N8" s="23">
        <v>3.0</v>
      </c>
    </row>
    <row r="9">
      <c r="B9" s="23">
        <v>5.0</v>
      </c>
      <c r="C9" s="23" t="s">
        <v>119</v>
      </c>
      <c r="D9" s="23">
        <v>3.9</v>
      </c>
      <c r="E9" s="23">
        <v>125.8</v>
      </c>
      <c r="F9" s="23">
        <v>3.0</v>
      </c>
      <c r="G9" s="55">
        <v>0.7949</v>
      </c>
      <c r="H9" s="23">
        <v>5.0</v>
      </c>
      <c r="I9" s="55">
        <v>0.7362</v>
      </c>
      <c r="J9" s="23">
        <v>4.0</v>
      </c>
      <c r="K9" s="55">
        <v>0.9813</v>
      </c>
      <c r="L9" s="23">
        <v>5.0</v>
      </c>
      <c r="M9" s="58" t="s">
        <v>109</v>
      </c>
      <c r="N9" s="23">
        <v>0.0</v>
      </c>
    </row>
    <row r="10">
      <c r="B10" s="23">
        <v>7.0</v>
      </c>
      <c r="C10" s="23" t="s">
        <v>124</v>
      </c>
      <c r="D10" s="23">
        <v>3.8</v>
      </c>
      <c r="E10" s="23">
        <v>232.1</v>
      </c>
      <c r="F10" s="23">
        <v>3.0</v>
      </c>
      <c r="G10" s="55">
        <v>0.7665</v>
      </c>
      <c r="H10" s="23">
        <v>5.0</v>
      </c>
      <c r="I10" s="55">
        <v>0.6792</v>
      </c>
      <c r="J10" s="23">
        <v>3.0</v>
      </c>
      <c r="K10" s="55">
        <v>0.9984</v>
      </c>
      <c r="L10" s="23">
        <v>5.0</v>
      </c>
      <c r="M10" s="58" t="s">
        <v>108</v>
      </c>
      <c r="N10" s="23">
        <v>3.0</v>
      </c>
    </row>
    <row r="11">
      <c r="B11" s="23">
        <v>8.0</v>
      </c>
      <c r="C11" s="23" t="s">
        <v>95</v>
      </c>
      <c r="D11" s="23">
        <v>3.7</v>
      </c>
      <c r="E11" s="23">
        <v>70.2</v>
      </c>
      <c r="F11" s="23">
        <v>4.0</v>
      </c>
      <c r="G11" s="55">
        <v>0.7209</v>
      </c>
      <c r="H11" s="23">
        <v>4.0</v>
      </c>
      <c r="I11" s="55">
        <v>0.6954</v>
      </c>
      <c r="J11" s="23">
        <v>3.0</v>
      </c>
      <c r="K11" s="55">
        <v>0.983</v>
      </c>
      <c r="L11" s="23">
        <v>5.0</v>
      </c>
      <c r="M11" s="58" t="s">
        <v>109</v>
      </c>
      <c r="N11" s="23">
        <v>0.0</v>
      </c>
    </row>
    <row r="12">
      <c r="B12" s="23">
        <v>9.0</v>
      </c>
      <c r="C12" s="23" t="s">
        <v>41</v>
      </c>
      <c r="D12" s="23">
        <v>3.35</v>
      </c>
      <c r="E12" s="23">
        <v>81.1</v>
      </c>
      <c r="F12" s="23">
        <v>4.0</v>
      </c>
      <c r="G12" s="55">
        <v>0.6845</v>
      </c>
      <c r="H12" s="23">
        <v>3.0</v>
      </c>
      <c r="I12" s="55">
        <v>0.5101</v>
      </c>
      <c r="J12" s="23">
        <v>2.0</v>
      </c>
      <c r="K12" s="55">
        <v>0.9904</v>
      </c>
      <c r="L12" s="23">
        <v>5.0</v>
      </c>
      <c r="M12" s="58" t="s">
        <v>108</v>
      </c>
      <c r="N12" s="23">
        <v>3.0</v>
      </c>
    </row>
    <row r="13">
      <c r="B13" s="23">
        <v>9.0</v>
      </c>
      <c r="C13" s="123" t="s">
        <v>111</v>
      </c>
      <c r="D13" s="23">
        <v>3.35</v>
      </c>
      <c r="E13" s="23">
        <v>90.0</v>
      </c>
      <c r="F13" s="23">
        <v>4.0</v>
      </c>
      <c r="G13" s="55">
        <v>0.6939</v>
      </c>
      <c r="H13" s="23">
        <v>3.0</v>
      </c>
      <c r="I13" s="55">
        <v>0.5485</v>
      </c>
      <c r="J13" s="23">
        <v>2.0</v>
      </c>
      <c r="K13" s="55">
        <v>0.9943</v>
      </c>
      <c r="L13" s="23">
        <v>5.0</v>
      </c>
      <c r="M13" s="58" t="s">
        <v>108</v>
      </c>
      <c r="N13" s="23">
        <v>3.0</v>
      </c>
    </row>
    <row r="14">
      <c r="B14" s="23">
        <v>9.0</v>
      </c>
      <c r="C14" s="23" t="s">
        <v>140</v>
      </c>
      <c r="D14" s="23">
        <v>3.35</v>
      </c>
      <c r="E14" s="23">
        <v>489.2</v>
      </c>
      <c r="F14" s="23">
        <v>2.0</v>
      </c>
      <c r="G14" s="55">
        <v>0.8505</v>
      </c>
      <c r="H14" s="23">
        <v>5.0</v>
      </c>
      <c r="I14" s="55">
        <v>0.63</v>
      </c>
      <c r="J14" s="23">
        <v>3.0</v>
      </c>
      <c r="K14" s="55">
        <v>1.0</v>
      </c>
      <c r="L14" s="23">
        <v>5.0</v>
      </c>
      <c r="M14" s="58" t="s">
        <v>109</v>
      </c>
      <c r="N14" s="23">
        <v>0.0</v>
      </c>
    </row>
    <row r="15">
      <c r="B15" s="23">
        <v>9.0</v>
      </c>
      <c r="C15" s="23" t="s">
        <v>125</v>
      </c>
      <c r="D15" s="23">
        <v>3.35</v>
      </c>
      <c r="E15" s="23">
        <v>102.4</v>
      </c>
      <c r="F15" s="23">
        <v>3.0</v>
      </c>
      <c r="G15" s="55">
        <v>0.8009</v>
      </c>
      <c r="H15" s="23">
        <v>5.0</v>
      </c>
      <c r="I15" s="55">
        <v>0.6917</v>
      </c>
      <c r="J15" s="23">
        <v>3.0</v>
      </c>
      <c r="K15" s="55">
        <v>0.8812</v>
      </c>
      <c r="L15" s="23">
        <v>3.0</v>
      </c>
      <c r="M15" s="58" t="s">
        <v>109</v>
      </c>
      <c r="N15" s="23">
        <v>0.0</v>
      </c>
    </row>
    <row r="16">
      <c r="B16" s="23">
        <v>13.0</v>
      </c>
      <c r="C16" s="23" t="s">
        <v>130</v>
      </c>
      <c r="D16" s="23">
        <v>3.15</v>
      </c>
      <c r="E16" s="23">
        <v>212.5</v>
      </c>
      <c r="F16" s="23">
        <v>3.0</v>
      </c>
      <c r="G16" s="55">
        <v>0.6944</v>
      </c>
      <c r="H16" s="23">
        <v>3.0</v>
      </c>
      <c r="I16" s="55">
        <v>0.6319</v>
      </c>
      <c r="J16" s="23">
        <v>3.0</v>
      </c>
      <c r="K16" s="55">
        <v>0.985</v>
      </c>
      <c r="L16" s="23">
        <v>5.0</v>
      </c>
      <c r="M16" s="58" t="s">
        <v>109</v>
      </c>
      <c r="N16" s="23">
        <v>0.0</v>
      </c>
    </row>
    <row r="17">
      <c r="B17" s="23">
        <v>14.0</v>
      </c>
      <c r="C17" s="23" t="s">
        <v>139</v>
      </c>
      <c r="D17" s="23">
        <v>3.1</v>
      </c>
      <c r="E17" s="23">
        <v>463.1</v>
      </c>
      <c r="F17" s="23">
        <v>2.0</v>
      </c>
      <c r="G17" s="55">
        <v>0.8542</v>
      </c>
      <c r="H17" s="23">
        <v>5.0</v>
      </c>
      <c r="I17" s="55">
        <v>0.5126</v>
      </c>
      <c r="J17" s="23">
        <v>2.0</v>
      </c>
      <c r="K17" s="55">
        <v>0.9818</v>
      </c>
      <c r="L17" s="23">
        <v>5.0</v>
      </c>
      <c r="M17" s="58" t="s">
        <v>109</v>
      </c>
      <c r="N17" s="23">
        <v>0.0</v>
      </c>
    </row>
    <row r="18">
      <c r="B18" s="23">
        <v>15.0</v>
      </c>
      <c r="C18" s="23" t="s">
        <v>188</v>
      </c>
      <c r="D18" s="23">
        <v>3.05</v>
      </c>
      <c r="E18" s="23">
        <v>713.0</v>
      </c>
      <c r="F18" s="23">
        <v>1.0</v>
      </c>
      <c r="G18" s="55">
        <v>0.75</v>
      </c>
      <c r="H18" s="23">
        <v>5.0</v>
      </c>
      <c r="I18" s="55">
        <v>0.634</v>
      </c>
      <c r="J18" s="23">
        <v>3.0</v>
      </c>
      <c r="K18" s="55">
        <v>0.9896</v>
      </c>
      <c r="L18" s="23">
        <v>5.0</v>
      </c>
      <c r="M18" s="58" t="s">
        <v>109</v>
      </c>
      <c r="N18" s="23">
        <v>0.0</v>
      </c>
    </row>
    <row r="19">
      <c r="B19" s="23">
        <v>16.0</v>
      </c>
      <c r="C19" s="23" t="s">
        <v>127</v>
      </c>
      <c r="D19" s="23">
        <v>2.9</v>
      </c>
      <c r="E19" s="23">
        <v>279.5</v>
      </c>
      <c r="F19" s="23">
        <v>3.0</v>
      </c>
      <c r="G19" s="55">
        <v>0.6344</v>
      </c>
      <c r="H19" s="23">
        <v>3.0</v>
      </c>
      <c r="I19" s="55">
        <v>0.5141</v>
      </c>
      <c r="J19" s="23">
        <v>2.0</v>
      </c>
      <c r="K19" s="55">
        <v>0.9704</v>
      </c>
      <c r="L19" s="23">
        <v>4.0</v>
      </c>
      <c r="M19" s="58" t="s">
        <v>108</v>
      </c>
      <c r="N19" s="23">
        <v>3.0</v>
      </c>
    </row>
    <row r="20">
      <c r="B20" s="23">
        <v>17.0</v>
      </c>
      <c r="C20" s="23" t="s">
        <v>196</v>
      </c>
      <c r="D20" s="23">
        <v>2.6</v>
      </c>
      <c r="E20" s="126">
        <v>397.4</v>
      </c>
      <c r="F20" s="23">
        <v>2.0</v>
      </c>
      <c r="G20" s="55">
        <v>0.6676</v>
      </c>
      <c r="H20" s="23">
        <v>3.0</v>
      </c>
      <c r="I20" s="55">
        <v>0.5443</v>
      </c>
      <c r="J20" s="23">
        <v>2.0</v>
      </c>
      <c r="K20" s="55">
        <v>0.9905</v>
      </c>
      <c r="L20" s="23">
        <v>5.0</v>
      </c>
      <c r="M20" s="58" t="s">
        <v>109</v>
      </c>
      <c r="N20" s="23">
        <v>0.0</v>
      </c>
    </row>
    <row r="21">
      <c r="B21" s="69">
        <v>18.0</v>
      </c>
      <c r="C21" s="69" t="s">
        <v>131</v>
      </c>
      <c r="D21" s="69">
        <v>2.4</v>
      </c>
      <c r="E21" s="127">
        <v>1447.1</v>
      </c>
      <c r="F21" s="69">
        <v>1.0</v>
      </c>
      <c r="G21" s="75">
        <v>0.5424</v>
      </c>
      <c r="H21" s="69">
        <v>2.0</v>
      </c>
      <c r="I21" s="75">
        <v>0.7085</v>
      </c>
      <c r="J21" s="69">
        <v>4.0</v>
      </c>
      <c r="K21" s="74" t="s">
        <v>132</v>
      </c>
      <c r="L21" s="74">
        <v>4.0</v>
      </c>
      <c r="M21" s="74" t="s">
        <v>109</v>
      </c>
      <c r="N21" s="69">
        <v>0.0</v>
      </c>
    </row>
    <row r="23">
      <c r="B23" s="3" t="s">
        <v>147</v>
      </c>
    </row>
  </sheetData>
  <mergeCells count="5">
    <mergeCell ref="E2:F2"/>
    <mergeCell ref="G2:H2"/>
    <mergeCell ref="I2:J2"/>
    <mergeCell ref="K2:L2"/>
    <mergeCell ref="M2:N2"/>
  </mergeCells>
  <hyperlinks>
    <hyperlink r:id="rId1" ref="C13"/>
  </hyperlinks>
  <drawing r:id="rId2"/>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71"/>
    <col customWidth="1" min="3" max="3" width="21.43"/>
    <col customWidth="1" min="4" max="4" width="11.29"/>
    <col customWidth="1" min="5" max="5" width="25.14"/>
  </cols>
  <sheetData>
    <row r="2">
      <c r="B2" s="108"/>
      <c r="C2" s="108"/>
      <c r="D2" s="11"/>
      <c r="E2" s="110" t="s">
        <v>78</v>
      </c>
      <c r="F2" s="10"/>
      <c r="G2" s="111" t="s">
        <v>189</v>
      </c>
      <c r="H2" s="10"/>
      <c r="I2" s="111" t="s">
        <v>190</v>
      </c>
      <c r="J2" s="10"/>
      <c r="K2" s="111" t="s">
        <v>80</v>
      </c>
      <c r="L2" s="10"/>
      <c r="M2" s="111" t="s">
        <v>42</v>
      </c>
      <c r="N2" s="10"/>
    </row>
    <row r="3">
      <c r="B3" s="114" t="s">
        <v>83</v>
      </c>
      <c r="C3" s="114" t="s">
        <v>10</v>
      </c>
      <c r="D3" s="47" t="s">
        <v>85</v>
      </c>
      <c r="E3" s="115" t="s">
        <v>88</v>
      </c>
      <c r="F3" s="9" t="s">
        <v>48</v>
      </c>
      <c r="G3" s="9" t="s">
        <v>191</v>
      </c>
      <c r="H3" s="9" t="s">
        <v>48</v>
      </c>
      <c r="I3" s="9" t="s">
        <v>191</v>
      </c>
      <c r="J3" s="9" t="s">
        <v>192</v>
      </c>
      <c r="K3" s="9" t="s">
        <v>193</v>
      </c>
      <c r="L3" s="9" t="s">
        <v>48</v>
      </c>
      <c r="M3" s="9" t="s">
        <v>194</v>
      </c>
      <c r="N3" s="9" t="s">
        <v>48</v>
      </c>
    </row>
    <row r="4">
      <c r="B4" s="19">
        <v>1.0</v>
      </c>
      <c r="C4" s="19" t="s">
        <v>126</v>
      </c>
      <c r="D4" s="19">
        <v>4.4</v>
      </c>
      <c r="E4" s="19">
        <v>144.5</v>
      </c>
      <c r="F4" s="19">
        <v>3.0</v>
      </c>
      <c r="G4" s="116">
        <v>0.7667</v>
      </c>
      <c r="H4" s="19">
        <v>5.0</v>
      </c>
      <c r="I4" s="116">
        <v>0.7988</v>
      </c>
      <c r="J4" s="19">
        <v>5.0</v>
      </c>
      <c r="K4" s="116">
        <v>0.9936</v>
      </c>
      <c r="L4" s="19">
        <v>5.0</v>
      </c>
      <c r="M4" s="117" t="s">
        <v>108</v>
      </c>
      <c r="N4" s="19">
        <v>5.0</v>
      </c>
    </row>
    <row r="5">
      <c r="B5" s="23">
        <v>2.0</v>
      </c>
      <c r="C5" s="23" t="s">
        <v>95</v>
      </c>
      <c r="D5" s="23">
        <v>4.1</v>
      </c>
      <c r="E5" s="23">
        <v>50.8</v>
      </c>
      <c r="F5" s="23">
        <v>5.0</v>
      </c>
      <c r="G5" s="55">
        <v>0.7607</v>
      </c>
      <c r="H5" s="23">
        <v>5.0</v>
      </c>
      <c r="I5" s="55">
        <v>0.652</v>
      </c>
      <c r="J5" s="23">
        <v>3.0</v>
      </c>
      <c r="K5" s="55">
        <v>0.9738</v>
      </c>
      <c r="L5" s="23">
        <v>4.0</v>
      </c>
      <c r="M5" s="58" t="s">
        <v>109</v>
      </c>
      <c r="N5" s="23">
        <v>0.0</v>
      </c>
    </row>
    <row r="6">
      <c r="B6" s="23">
        <v>3.0</v>
      </c>
      <c r="C6" s="23" t="s">
        <v>134</v>
      </c>
      <c r="D6" s="23">
        <v>3.9</v>
      </c>
      <c r="E6" s="23">
        <v>133.6</v>
      </c>
      <c r="F6" s="23">
        <v>3.0</v>
      </c>
      <c r="G6" s="55">
        <v>0.8667</v>
      </c>
      <c r="H6" s="23">
        <v>5.0</v>
      </c>
      <c r="I6" s="55">
        <v>0.6667</v>
      </c>
      <c r="J6" s="23">
        <v>3.0</v>
      </c>
      <c r="K6" s="55">
        <v>0.99</v>
      </c>
      <c r="L6" s="23">
        <v>5.0</v>
      </c>
      <c r="M6" s="58" t="s">
        <v>108</v>
      </c>
      <c r="N6" s="23">
        <v>5.0</v>
      </c>
    </row>
    <row r="7">
      <c r="B7" s="23">
        <v>4.0</v>
      </c>
      <c r="C7" s="23" t="s">
        <v>118</v>
      </c>
      <c r="D7" s="23">
        <v>3.85</v>
      </c>
      <c r="E7" s="23">
        <v>307.7</v>
      </c>
      <c r="F7" s="23">
        <v>3.0</v>
      </c>
      <c r="G7" s="55">
        <v>0.7692</v>
      </c>
      <c r="H7" s="23">
        <v>5.0</v>
      </c>
      <c r="I7" s="55">
        <v>0.7541</v>
      </c>
      <c r="J7" s="23">
        <v>5.0</v>
      </c>
      <c r="K7" s="58" t="s">
        <v>132</v>
      </c>
      <c r="L7" s="23">
        <v>3.0</v>
      </c>
      <c r="M7" s="58" t="s">
        <v>109</v>
      </c>
      <c r="N7" s="23">
        <v>0.0</v>
      </c>
    </row>
    <row r="8">
      <c r="B8" s="23">
        <v>5.0</v>
      </c>
      <c r="C8" s="23" t="s">
        <v>113</v>
      </c>
      <c r="D8" s="23">
        <v>3.75</v>
      </c>
      <c r="E8" s="23">
        <v>42.2</v>
      </c>
      <c r="F8" s="23">
        <v>5.0</v>
      </c>
      <c r="G8" s="55">
        <v>0.6521</v>
      </c>
      <c r="H8" s="23">
        <v>3.0</v>
      </c>
      <c r="I8" s="55">
        <v>0.5644</v>
      </c>
      <c r="J8" s="23">
        <v>2.0</v>
      </c>
      <c r="K8" s="55">
        <v>0.9966</v>
      </c>
      <c r="L8" s="23">
        <v>5.0</v>
      </c>
      <c r="M8" s="58" t="s">
        <v>108</v>
      </c>
      <c r="N8" s="23">
        <v>5.0</v>
      </c>
    </row>
    <row r="9">
      <c r="B9" s="23">
        <v>5.0</v>
      </c>
      <c r="C9" s="23" t="s">
        <v>116</v>
      </c>
      <c r="D9" s="23">
        <v>3.75</v>
      </c>
      <c r="E9" s="23">
        <v>27.1</v>
      </c>
      <c r="F9" s="23">
        <v>5.0</v>
      </c>
      <c r="G9" s="55">
        <v>0.7043</v>
      </c>
      <c r="H9" s="23">
        <v>4.0</v>
      </c>
      <c r="I9" s="55">
        <v>0.5554</v>
      </c>
      <c r="J9" s="23">
        <v>2.0</v>
      </c>
      <c r="K9" s="55">
        <v>0.9982</v>
      </c>
      <c r="L9" s="23">
        <v>5.0</v>
      </c>
      <c r="M9" s="58" t="s">
        <v>109</v>
      </c>
      <c r="N9" s="23">
        <v>0.0</v>
      </c>
    </row>
    <row r="10">
      <c r="B10" s="23">
        <v>7.0</v>
      </c>
      <c r="C10" s="23" t="s">
        <v>41</v>
      </c>
      <c r="D10" s="23">
        <v>3.7</v>
      </c>
      <c r="E10" s="23">
        <v>97.3</v>
      </c>
      <c r="F10" s="23">
        <v>4.0</v>
      </c>
      <c r="G10" s="55">
        <v>0.7154</v>
      </c>
      <c r="H10" s="23">
        <v>4.0</v>
      </c>
      <c r="I10" s="55">
        <v>0.5392</v>
      </c>
      <c r="J10" s="23">
        <v>2.0</v>
      </c>
      <c r="K10" s="55">
        <v>0.989</v>
      </c>
      <c r="L10" s="23">
        <v>5.0</v>
      </c>
      <c r="M10" s="58" t="s">
        <v>108</v>
      </c>
      <c r="N10" s="23">
        <v>5.0</v>
      </c>
    </row>
    <row r="11">
      <c r="B11" s="23">
        <v>8.0</v>
      </c>
      <c r="C11" s="23" t="s">
        <v>130</v>
      </c>
      <c r="D11" s="23">
        <v>3.4</v>
      </c>
      <c r="E11" s="23">
        <v>234.0</v>
      </c>
      <c r="F11" s="23">
        <v>3.0</v>
      </c>
      <c r="G11" s="55">
        <v>0.7188</v>
      </c>
      <c r="H11" s="23">
        <v>4.0</v>
      </c>
      <c r="I11" s="55">
        <v>0.6915</v>
      </c>
      <c r="J11" s="23">
        <v>3.0</v>
      </c>
      <c r="K11" s="55">
        <v>0.9847</v>
      </c>
      <c r="L11" s="23">
        <v>5.0</v>
      </c>
      <c r="M11" s="58" t="s">
        <v>109</v>
      </c>
      <c r="N11" s="23">
        <v>0.0</v>
      </c>
    </row>
    <row r="12">
      <c r="B12" s="23">
        <v>8.0</v>
      </c>
      <c r="C12" s="23" t="s">
        <v>119</v>
      </c>
      <c r="D12" s="23">
        <v>3.4</v>
      </c>
      <c r="E12" s="23">
        <v>145.7</v>
      </c>
      <c r="F12" s="23">
        <v>3.0</v>
      </c>
      <c r="G12" s="55">
        <v>0.6786</v>
      </c>
      <c r="H12" s="23">
        <v>3.0</v>
      </c>
      <c r="I12" s="55">
        <v>0.7321</v>
      </c>
      <c r="J12" s="23">
        <v>4.0</v>
      </c>
      <c r="K12" s="55">
        <v>0.9869</v>
      </c>
      <c r="L12" s="23">
        <v>5.0</v>
      </c>
      <c r="M12" s="58" t="s">
        <v>109</v>
      </c>
      <c r="N12" s="23">
        <v>0.0</v>
      </c>
    </row>
    <row r="13">
      <c r="B13" s="23">
        <v>10.0</v>
      </c>
      <c r="C13" s="123" t="s">
        <v>111</v>
      </c>
      <c r="D13" s="23">
        <v>3.15</v>
      </c>
      <c r="E13" s="23">
        <v>111.2</v>
      </c>
      <c r="F13" s="23">
        <v>3.0</v>
      </c>
      <c r="G13" s="55">
        <v>0.6574</v>
      </c>
      <c r="H13" s="23">
        <v>3.0</v>
      </c>
      <c r="I13" s="55">
        <v>0.5677</v>
      </c>
      <c r="J13" s="23">
        <v>2.0</v>
      </c>
      <c r="K13" s="55">
        <v>0.99</v>
      </c>
      <c r="L13" s="23">
        <v>5.0</v>
      </c>
      <c r="M13" s="58" t="s">
        <v>108</v>
      </c>
      <c r="N13" s="23">
        <v>5.0</v>
      </c>
    </row>
    <row r="14">
      <c r="B14" s="23">
        <v>10.0</v>
      </c>
      <c r="C14" s="23" t="s">
        <v>196</v>
      </c>
      <c r="D14" s="23">
        <v>3.15</v>
      </c>
      <c r="E14" s="23">
        <v>261.6</v>
      </c>
      <c r="F14" s="23">
        <v>3.0</v>
      </c>
      <c r="G14" s="55">
        <v>0.6338</v>
      </c>
      <c r="H14" s="23">
        <v>3.0</v>
      </c>
      <c r="I14" s="55">
        <v>0.513</v>
      </c>
      <c r="J14" s="23">
        <v>2.0</v>
      </c>
      <c r="K14" s="55">
        <v>0.993</v>
      </c>
      <c r="L14" s="23">
        <v>5.0</v>
      </c>
      <c r="M14" s="58" t="s">
        <v>108</v>
      </c>
      <c r="N14" s="23">
        <v>5.0</v>
      </c>
    </row>
    <row r="15">
      <c r="B15" s="23">
        <v>12.0</v>
      </c>
      <c r="C15" s="23" t="s">
        <v>125</v>
      </c>
      <c r="D15" s="23">
        <v>3.1</v>
      </c>
      <c r="E15" s="23">
        <v>113.2</v>
      </c>
      <c r="F15" s="23">
        <v>3.0</v>
      </c>
      <c r="G15" s="55">
        <v>0.8212</v>
      </c>
      <c r="H15" s="23">
        <v>5.0</v>
      </c>
      <c r="I15" s="55">
        <v>0.5605</v>
      </c>
      <c r="J15" s="23">
        <v>2.0</v>
      </c>
      <c r="K15" s="55">
        <v>0.8523</v>
      </c>
      <c r="L15" s="23">
        <v>3.0</v>
      </c>
      <c r="M15" s="58" t="s">
        <v>109</v>
      </c>
      <c r="N15" s="23">
        <v>0.0</v>
      </c>
    </row>
    <row r="16">
      <c r="B16" s="23">
        <v>13.0</v>
      </c>
      <c r="C16" s="23" t="s">
        <v>127</v>
      </c>
      <c r="D16" s="23">
        <v>3.0</v>
      </c>
      <c r="E16" s="23">
        <v>343.5</v>
      </c>
      <c r="F16" s="23">
        <v>3.0</v>
      </c>
      <c r="G16" s="55">
        <v>0.6291</v>
      </c>
      <c r="H16" s="23">
        <v>3.0</v>
      </c>
      <c r="I16" s="55">
        <v>0.5151</v>
      </c>
      <c r="J16" s="23">
        <v>2.0</v>
      </c>
      <c r="K16" s="55">
        <v>0.9321</v>
      </c>
      <c r="L16" s="23">
        <v>4.0</v>
      </c>
      <c r="M16" s="58" t="s">
        <v>108</v>
      </c>
      <c r="N16" s="23">
        <v>5.0</v>
      </c>
    </row>
    <row r="17">
      <c r="B17" s="23">
        <v>14.0</v>
      </c>
      <c r="C17" s="23" t="s">
        <v>124</v>
      </c>
      <c r="D17" s="23">
        <v>2.9</v>
      </c>
      <c r="E17" s="23">
        <v>267.6</v>
      </c>
      <c r="F17" s="23">
        <v>3.0</v>
      </c>
      <c r="G17" s="55">
        <v>0.4886</v>
      </c>
      <c r="H17" s="23">
        <v>1.0</v>
      </c>
      <c r="I17" s="55">
        <v>0.6594</v>
      </c>
      <c r="J17" s="23">
        <v>3.0</v>
      </c>
      <c r="K17" s="55">
        <v>0.999</v>
      </c>
      <c r="L17" s="23">
        <v>5.0</v>
      </c>
      <c r="M17" s="58" t="s">
        <v>108</v>
      </c>
      <c r="N17" s="23">
        <v>5.0</v>
      </c>
    </row>
    <row r="18">
      <c r="B18" s="23">
        <v>15.0</v>
      </c>
      <c r="C18" s="23" t="s">
        <v>140</v>
      </c>
      <c r="D18" s="23">
        <v>2.85</v>
      </c>
      <c r="E18" s="23">
        <v>361.5</v>
      </c>
      <c r="F18" s="23">
        <v>2.0</v>
      </c>
      <c r="G18" s="55">
        <v>0.7029</v>
      </c>
      <c r="H18" s="23">
        <v>4.0</v>
      </c>
      <c r="I18" s="55">
        <v>0.5929</v>
      </c>
      <c r="J18" s="23">
        <v>2.0</v>
      </c>
      <c r="K18" s="55">
        <v>1.0</v>
      </c>
      <c r="L18" s="23">
        <v>5.0</v>
      </c>
      <c r="M18" s="58" t="s">
        <v>109</v>
      </c>
      <c r="N18" s="23">
        <v>0.0</v>
      </c>
    </row>
    <row r="19">
      <c r="B19" s="23">
        <v>16.0</v>
      </c>
      <c r="C19" s="23" t="s">
        <v>188</v>
      </c>
      <c r="D19" s="23">
        <v>2.6</v>
      </c>
      <c r="E19" s="23">
        <v>475.7</v>
      </c>
      <c r="F19" s="23">
        <v>2.0</v>
      </c>
      <c r="G19" s="55">
        <v>0.6216</v>
      </c>
      <c r="H19" s="23">
        <v>3.0</v>
      </c>
      <c r="I19" s="55">
        <v>0.5187</v>
      </c>
      <c r="J19" s="23">
        <v>2.0</v>
      </c>
      <c r="K19" s="55">
        <v>0.9845</v>
      </c>
      <c r="L19" s="23">
        <v>5.0</v>
      </c>
      <c r="M19" s="58" t="s">
        <v>109</v>
      </c>
      <c r="N19" s="23">
        <v>0.0</v>
      </c>
    </row>
    <row r="20">
      <c r="B20" s="23">
        <v>17.0</v>
      </c>
      <c r="C20" s="23" t="s">
        <v>139</v>
      </c>
      <c r="D20" s="23">
        <v>2.3</v>
      </c>
      <c r="E20" s="126">
        <v>596.0</v>
      </c>
      <c r="F20" s="23">
        <v>1.0</v>
      </c>
      <c r="G20" s="55">
        <v>0.6435</v>
      </c>
      <c r="H20" s="23">
        <v>3.0</v>
      </c>
      <c r="I20" s="55">
        <v>0.5566</v>
      </c>
      <c r="J20" s="23">
        <v>2.0</v>
      </c>
      <c r="K20" s="55">
        <v>0.9928</v>
      </c>
      <c r="L20" s="23">
        <v>5.0</v>
      </c>
      <c r="M20" s="58" t="s">
        <v>109</v>
      </c>
      <c r="N20" s="23">
        <v>0.0</v>
      </c>
    </row>
    <row r="21">
      <c r="B21" s="69">
        <v>18.0</v>
      </c>
      <c r="C21" s="69" t="s">
        <v>131</v>
      </c>
      <c r="D21" s="69">
        <v>2.05</v>
      </c>
      <c r="E21" s="127">
        <v>1915.8</v>
      </c>
      <c r="F21" s="69">
        <v>1.0</v>
      </c>
      <c r="G21" s="75">
        <v>0.5957</v>
      </c>
      <c r="H21" s="69">
        <v>2.0</v>
      </c>
      <c r="I21" s="75">
        <v>0.5523</v>
      </c>
      <c r="J21" s="69">
        <v>2.0</v>
      </c>
      <c r="K21" s="74" t="s">
        <v>132</v>
      </c>
      <c r="L21" s="74">
        <v>5.0</v>
      </c>
      <c r="M21" s="74" t="s">
        <v>109</v>
      </c>
      <c r="N21" s="69">
        <v>0.0</v>
      </c>
    </row>
    <row r="23">
      <c r="B23" s="3" t="s">
        <v>147</v>
      </c>
    </row>
  </sheetData>
  <mergeCells count="5">
    <mergeCell ref="E2:F2"/>
    <mergeCell ref="G2:H2"/>
    <mergeCell ref="I2:J2"/>
    <mergeCell ref="K2:L2"/>
    <mergeCell ref="M2:N2"/>
  </mergeCells>
  <hyperlinks>
    <hyperlink r:id="rId1" ref="C13"/>
  </hyperlinks>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71"/>
    <col customWidth="1" min="3" max="3" width="21.43"/>
    <col customWidth="1" min="4" max="4" width="11.29"/>
    <col customWidth="1" min="5" max="5" width="25.14"/>
    <col customWidth="1" min="7" max="7" width="14.29"/>
    <col customWidth="1" min="13" max="13" width="19.71"/>
  </cols>
  <sheetData>
    <row r="2">
      <c r="B2" s="108"/>
      <c r="C2" s="108"/>
      <c r="D2" s="11"/>
      <c r="E2" s="110" t="s">
        <v>78</v>
      </c>
      <c r="F2" s="10"/>
      <c r="G2" s="111" t="s">
        <v>189</v>
      </c>
      <c r="H2" s="10"/>
      <c r="I2" s="111" t="s">
        <v>190</v>
      </c>
      <c r="J2" s="10"/>
      <c r="K2" s="111" t="s">
        <v>80</v>
      </c>
      <c r="L2" s="10"/>
      <c r="M2" s="111" t="s">
        <v>42</v>
      </c>
      <c r="N2" s="10"/>
    </row>
    <row r="3">
      <c r="B3" s="114" t="s">
        <v>83</v>
      </c>
      <c r="C3" s="114" t="s">
        <v>10</v>
      </c>
      <c r="D3" s="47" t="s">
        <v>85</v>
      </c>
      <c r="E3" s="115" t="s">
        <v>88</v>
      </c>
      <c r="F3" s="9" t="s">
        <v>48</v>
      </c>
      <c r="G3" s="9" t="s">
        <v>191</v>
      </c>
      <c r="H3" s="9" t="s">
        <v>48</v>
      </c>
      <c r="I3" s="9" t="s">
        <v>191</v>
      </c>
      <c r="J3" s="9" t="s">
        <v>192</v>
      </c>
      <c r="K3" s="9" t="s">
        <v>193</v>
      </c>
      <c r="L3" s="9" t="s">
        <v>48</v>
      </c>
      <c r="M3" s="9" t="s">
        <v>194</v>
      </c>
      <c r="N3" s="9" t="s">
        <v>48</v>
      </c>
    </row>
    <row r="4">
      <c r="B4" s="134">
        <v>1.0</v>
      </c>
      <c r="C4" s="134" t="s">
        <v>116</v>
      </c>
      <c r="D4" s="134">
        <v>4.5</v>
      </c>
      <c r="E4" s="134">
        <v>33.7</v>
      </c>
      <c r="F4" s="134">
        <v>5.0</v>
      </c>
      <c r="G4" s="135">
        <v>0.75</v>
      </c>
      <c r="H4" s="134">
        <v>5.0</v>
      </c>
      <c r="I4" s="135">
        <v>0.73</v>
      </c>
      <c r="J4" s="134">
        <v>4.0</v>
      </c>
      <c r="K4" s="136">
        <v>0.9942</v>
      </c>
      <c r="L4" s="134">
        <v>5.0</v>
      </c>
      <c r="M4" s="137" t="s">
        <v>109</v>
      </c>
      <c r="N4" s="134">
        <v>0.0</v>
      </c>
    </row>
    <row r="5">
      <c r="B5" s="95">
        <v>2.0</v>
      </c>
      <c r="C5" s="95" t="s">
        <v>126</v>
      </c>
      <c r="D5" s="95">
        <v>4.4</v>
      </c>
      <c r="E5" s="95">
        <v>175.3</v>
      </c>
      <c r="F5" s="95">
        <v>3.0</v>
      </c>
      <c r="G5" s="97">
        <v>0.86</v>
      </c>
      <c r="H5" s="95">
        <v>5.0</v>
      </c>
      <c r="I5" s="97">
        <v>0.82</v>
      </c>
      <c r="J5" s="95">
        <v>5.0</v>
      </c>
      <c r="K5" s="138">
        <v>0.9876</v>
      </c>
      <c r="L5" s="95">
        <v>5.0</v>
      </c>
      <c r="M5" s="96" t="s">
        <v>108</v>
      </c>
      <c r="N5" s="95">
        <v>5.0</v>
      </c>
    </row>
    <row r="6">
      <c r="B6" s="95">
        <v>3.0</v>
      </c>
      <c r="C6" s="95" t="s">
        <v>124</v>
      </c>
      <c r="D6" s="95">
        <v>4.1</v>
      </c>
      <c r="E6" s="95">
        <v>368.2</v>
      </c>
      <c r="F6" s="95">
        <v>2.0</v>
      </c>
      <c r="G6" s="97">
        <v>0.77</v>
      </c>
      <c r="H6" s="95">
        <v>5.0</v>
      </c>
      <c r="I6" s="97">
        <v>0.81</v>
      </c>
      <c r="J6" s="95">
        <v>5.0</v>
      </c>
      <c r="K6" s="138">
        <v>0.999</v>
      </c>
      <c r="L6" s="95">
        <v>5.0</v>
      </c>
      <c r="M6" s="96" t="s">
        <v>108</v>
      </c>
      <c r="N6" s="95">
        <v>5.0</v>
      </c>
    </row>
    <row r="7">
      <c r="B7" s="95">
        <v>4.0</v>
      </c>
      <c r="C7" s="95" t="s">
        <v>113</v>
      </c>
      <c r="D7" s="95">
        <v>4.0</v>
      </c>
      <c r="E7" s="95">
        <v>47.8</v>
      </c>
      <c r="F7" s="95">
        <v>5.0</v>
      </c>
      <c r="G7" s="97">
        <v>0.69</v>
      </c>
      <c r="H7" s="95">
        <v>3.0</v>
      </c>
      <c r="I7" s="97">
        <v>0.65</v>
      </c>
      <c r="J7" s="95">
        <v>3.0</v>
      </c>
      <c r="K7" s="138">
        <v>0.9984</v>
      </c>
      <c r="L7" s="95">
        <v>5.0</v>
      </c>
      <c r="M7" s="96" t="s">
        <v>108</v>
      </c>
      <c r="N7" s="95">
        <v>5.0</v>
      </c>
    </row>
    <row r="8">
      <c r="B8" s="95">
        <v>5.0</v>
      </c>
      <c r="C8" s="95" t="s">
        <v>119</v>
      </c>
      <c r="D8" s="95">
        <v>3.9</v>
      </c>
      <c r="E8" s="95">
        <v>148.1</v>
      </c>
      <c r="F8" s="95">
        <v>3.0</v>
      </c>
      <c r="G8" s="97">
        <v>0.71</v>
      </c>
      <c r="H8" s="95">
        <v>4.0</v>
      </c>
      <c r="I8" s="97">
        <v>0.81</v>
      </c>
      <c r="J8" s="95">
        <v>5.0</v>
      </c>
      <c r="K8" s="138">
        <v>0.98</v>
      </c>
      <c r="L8" s="95">
        <v>5.0</v>
      </c>
      <c r="M8" s="96" t="s">
        <v>109</v>
      </c>
      <c r="N8" s="95">
        <v>0.0</v>
      </c>
    </row>
    <row r="9">
      <c r="B9" s="95">
        <v>6.0</v>
      </c>
      <c r="C9" s="95" t="s">
        <v>134</v>
      </c>
      <c r="D9" s="95">
        <v>3.85</v>
      </c>
      <c r="E9" s="95">
        <v>178.8</v>
      </c>
      <c r="F9" s="95">
        <v>3.0</v>
      </c>
      <c r="G9" s="97">
        <v>0.73</v>
      </c>
      <c r="H9" s="95">
        <v>4.0</v>
      </c>
      <c r="I9" s="97">
        <v>0.76</v>
      </c>
      <c r="J9" s="95">
        <v>5.0</v>
      </c>
      <c r="K9" s="138">
        <v>0.8926</v>
      </c>
      <c r="L9" s="95">
        <v>3.0</v>
      </c>
      <c r="M9" s="96" t="s">
        <v>108</v>
      </c>
      <c r="N9" s="95">
        <v>5.0</v>
      </c>
    </row>
    <row r="10">
      <c r="B10" s="95">
        <v>7.0</v>
      </c>
      <c r="C10" s="95" t="s">
        <v>41</v>
      </c>
      <c r="D10" s="95">
        <v>3.7</v>
      </c>
      <c r="E10" s="95">
        <v>100.4</v>
      </c>
      <c r="F10" s="95">
        <v>4.0</v>
      </c>
      <c r="G10" s="97">
        <v>0.69</v>
      </c>
      <c r="H10" s="95">
        <v>3.0</v>
      </c>
      <c r="I10" s="97">
        <v>0.67</v>
      </c>
      <c r="J10" s="95">
        <v>3.0</v>
      </c>
      <c r="K10" s="138">
        <v>0.9872</v>
      </c>
      <c r="L10" s="95">
        <v>5.0</v>
      </c>
      <c r="M10" s="96" t="s">
        <v>108</v>
      </c>
      <c r="N10" s="95">
        <v>5.0</v>
      </c>
    </row>
    <row r="11">
      <c r="B11" s="95">
        <v>7.0</v>
      </c>
      <c r="C11" s="95" t="s">
        <v>139</v>
      </c>
      <c r="D11" s="95">
        <v>3.7</v>
      </c>
      <c r="E11" s="95">
        <v>485.4</v>
      </c>
      <c r="F11" s="95">
        <v>2.0</v>
      </c>
      <c r="G11" s="97">
        <v>0.79</v>
      </c>
      <c r="H11" s="95">
        <v>5.0</v>
      </c>
      <c r="I11" s="97">
        <v>0.78</v>
      </c>
      <c r="J11" s="95">
        <v>5.0</v>
      </c>
      <c r="K11" s="138">
        <v>0.974</v>
      </c>
      <c r="L11" s="95">
        <v>4.0</v>
      </c>
      <c r="M11" s="96" t="s">
        <v>109</v>
      </c>
      <c r="N11" s="95">
        <v>0.0</v>
      </c>
    </row>
    <row r="12">
      <c r="B12" s="95">
        <v>7.0</v>
      </c>
      <c r="C12" s="95" t="s">
        <v>125</v>
      </c>
      <c r="D12" s="95">
        <v>3.7</v>
      </c>
      <c r="E12" s="95">
        <v>128.5</v>
      </c>
      <c r="F12" s="95">
        <v>3.0</v>
      </c>
      <c r="G12" s="97">
        <v>0.82</v>
      </c>
      <c r="H12" s="95">
        <v>5.0</v>
      </c>
      <c r="I12" s="97">
        <v>0.76</v>
      </c>
      <c r="J12" s="95">
        <v>5.0</v>
      </c>
      <c r="K12" s="138">
        <v>0.7124</v>
      </c>
      <c r="L12" s="95">
        <v>2.0</v>
      </c>
      <c r="M12" s="96" t="s">
        <v>109</v>
      </c>
      <c r="N12" s="95">
        <v>0.0</v>
      </c>
    </row>
    <row r="13">
      <c r="B13" s="95">
        <v>10.0</v>
      </c>
      <c r="C13" s="140" t="s">
        <v>111</v>
      </c>
      <c r="D13" s="95">
        <v>3.65</v>
      </c>
      <c r="E13" s="95">
        <v>116.3</v>
      </c>
      <c r="F13" s="95">
        <v>3.0</v>
      </c>
      <c r="G13" s="97">
        <v>0.7</v>
      </c>
      <c r="H13" s="95">
        <v>4.0</v>
      </c>
      <c r="I13" s="97">
        <v>0.67</v>
      </c>
      <c r="J13" s="95">
        <v>3.0</v>
      </c>
      <c r="K13" s="138">
        <v>0.9971</v>
      </c>
      <c r="L13" s="95">
        <v>5.0</v>
      </c>
      <c r="M13" s="96" t="s">
        <v>108</v>
      </c>
      <c r="N13" s="95">
        <v>5.0</v>
      </c>
    </row>
    <row r="14">
      <c r="B14" s="95">
        <v>11.0</v>
      </c>
      <c r="C14" s="95" t="s">
        <v>95</v>
      </c>
      <c r="D14" s="95">
        <v>3.25</v>
      </c>
      <c r="E14" s="95">
        <v>15.8</v>
      </c>
      <c r="F14" s="95">
        <v>5.0</v>
      </c>
      <c r="G14" s="97">
        <v>0.68</v>
      </c>
      <c r="H14" s="95">
        <v>3.0</v>
      </c>
      <c r="I14" s="97">
        <v>0.41</v>
      </c>
      <c r="J14" s="95">
        <v>1.0</v>
      </c>
      <c r="K14" s="138">
        <v>0.9897</v>
      </c>
      <c r="L14" s="95">
        <v>5.0</v>
      </c>
      <c r="M14" s="96" t="s">
        <v>109</v>
      </c>
      <c r="N14" s="95">
        <v>0.0</v>
      </c>
    </row>
    <row r="15">
      <c r="B15" s="95">
        <v>11.0</v>
      </c>
      <c r="C15" s="95" t="s">
        <v>127</v>
      </c>
      <c r="D15" s="95">
        <v>3.25</v>
      </c>
      <c r="E15" s="95">
        <v>291.7</v>
      </c>
      <c r="F15" s="95">
        <v>3.0</v>
      </c>
      <c r="G15" s="97">
        <v>0.61</v>
      </c>
      <c r="H15" s="95">
        <v>3.0</v>
      </c>
      <c r="I15" s="97">
        <v>0.62</v>
      </c>
      <c r="J15" s="95">
        <v>3.0</v>
      </c>
      <c r="K15" s="138">
        <v>0.9238</v>
      </c>
      <c r="L15" s="95">
        <v>4.0</v>
      </c>
      <c r="M15" s="96" t="s">
        <v>108</v>
      </c>
      <c r="N15" s="95">
        <v>5.0</v>
      </c>
    </row>
    <row r="16">
      <c r="B16" s="95">
        <v>11.0</v>
      </c>
      <c r="C16" s="95" t="s">
        <v>130</v>
      </c>
      <c r="D16" s="95">
        <v>3.25</v>
      </c>
      <c r="E16" s="95">
        <v>153.6</v>
      </c>
      <c r="F16" s="95">
        <v>3.0</v>
      </c>
      <c r="G16" s="97">
        <v>0.67</v>
      </c>
      <c r="H16" s="95">
        <v>3.0</v>
      </c>
      <c r="I16" s="97">
        <v>0.74</v>
      </c>
      <c r="J16" s="95">
        <v>4.0</v>
      </c>
      <c r="K16" s="138">
        <v>0.9775</v>
      </c>
      <c r="L16" s="95">
        <v>4.0</v>
      </c>
      <c r="M16" s="96" t="s">
        <v>109</v>
      </c>
      <c r="N16" s="95">
        <v>0.0</v>
      </c>
    </row>
    <row r="17">
      <c r="B17" s="95">
        <v>14.0</v>
      </c>
      <c r="C17" s="95" t="s">
        <v>140</v>
      </c>
      <c r="D17" s="95">
        <v>3.1</v>
      </c>
      <c r="E17" s="95">
        <v>420.4</v>
      </c>
      <c r="F17" s="95">
        <v>2.0</v>
      </c>
      <c r="G17" s="97">
        <v>0.72</v>
      </c>
      <c r="H17" s="95">
        <v>4.0</v>
      </c>
      <c r="I17" s="97">
        <v>0.66</v>
      </c>
      <c r="J17" s="95">
        <v>3.0</v>
      </c>
      <c r="K17" s="138">
        <v>1.0001</v>
      </c>
      <c r="L17" s="95">
        <v>5.0</v>
      </c>
      <c r="M17" s="96" t="s">
        <v>109</v>
      </c>
      <c r="N17" s="95">
        <v>0.0</v>
      </c>
    </row>
    <row r="18">
      <c r="B18" s="95">
        <v>14.0</v>
      </c>
      <c r="C18" s="95" t="s">
        <v>196</v>
      </c>
      <c r="D18" s="95">
        <v>3.1</v>
      </c>
      <c r="E18" s="95">
        <v>476.9</v>
      </c>
      <c r="F18" s="95">
        <v>2.0</v>
      </c>
      <c r="G18" s="97">
        <v>0.65</v>
      </c>
      <c r="H18" s="95">
        <v>3.0</v>
      </c>
      <c r="I18" s="97">
        <v>0.67</v>
      </c>
      <c r="J18" s="95">
        <v>3.0</v>
      </c>
      <c r="K18" s="138">
        <v>0.989</v>
      </c>
      <c r="L18" s="95">
        <v>5.0</v>
      </c>
      <c r="M18" s="96" t="s">
        <v>108</v>
      </c>
      <c r="N18" s="95">
        <v>5.0</v>
      </c>
    </row>
    <row r="19">
      <c r="B19" s="95">
        <v>16.0</v>
      </c>
      <c r="C19" s="95" t="s">
        <v>188</v>
      </c>
      <c r="D19" s="95">
        <v>2.95</v>
      </c>
      <c r="E19" s="95">
        <v>405.6</v>
      </c>
      <c r="F19" s="95">
        <v>2.0</v>
      </c>
      <c r="G19" s="97">
        <v>0.62</v>
      </c>
      <c r="H19" s="95">
        <v>3.0</v>
      </c>
      <c r="I19" s="97">
        <v>0.72</v>
      </c>
      <c r="J19" s="95">
        <v>4.0</v>
      </c>
      <c r="K19" s="138">
        <v>0.9084</v>
      </c>
      <c r="L19" s="95">
        <v>4.0</v>
      </c>
      <c r="M19" s="96" t="s">
        <v>109</v>
      </c>
      <c r="N19" s="95">
        <v>0.0</v>
      </c>
    </row>
    <row r="20">
      <c r="B20" s="95">
        <v>17.0</v>
      </c>
      <c r="C20" s="95" t="s">
        <v>131</v>
      </c>
      <c r="D20" s="23">
        <v>2.55</v>
      </c>
      <c r="E20" s="126">
        <v>2393.7</v>
      </c>
      <c r="F20" s="23">
        <v>1.0</v>
      </c>
      <c r="G20" s="97">
        <v>0.66</v>
      </c>
      <c r="H20" s="95">
        <v>3.0</v>
      </c>
      <c r="I20" s="97">
        <v>0.67</v>
      </c>
      <c r="J20" s="95">
        <v>3.0</v>
      </c>
      <c r="K20" s="58" t="s">
        <v>132</v>
      </c>
      <c r="L20" s="95">
        <v>5.0</v>
      </c>
      <c r="M20" s="96" t="s">
        <v>109</v>
      </c>
      <c r="N20" s="95">
        <v>0.0</v>
      </c>
    </row>
    <row r="21">
      <c r="B21" s="95">
        <v>18.0</v>
      </c>
      <c r="C21" s="95" t="s">
        <v>118</v>
      </c>
      <c r="D21" s="95">
        <v>2.2</v>
      </c>
      <c r="E21" s="144">
        <v>328.8</v>
      </c>
      <c r="F21" s="95">
        <v>3.0</v>
      </c>
      <c r="G21" s="97">
        <v>0.58</v>
      </c>
      <c r="H21" s="95">
        <v>2.0</v>
      </c>
      <c r="I21" s="97">
        <v>0.53</v>
      </c>
      <c r="J21" s="95">
        <v>2.0</v>
      </c>
      <c r="K21" s="58" t="s">
        <v>132</v>
      </c>
      <c r="L21" s="95">
        <v>2.0</v>
      </c>
      <c r="M21" s="96" t="s">
        <v>109</v>
      </c>
      <c r="N21" s="95">
        <v>0.0</v>
      </c>
    </row>
    <row r="22">
      <c r="B22" s="74" t="s">
        <v>154</v>
      </c>
      <c r="C22" s="145" t="s">
        <v>138</v>
      </c>
      <c r="D22" s="145"/>
      <c r="E22" s="145">
        <v>690.7</v>
      </c>
      <c r="F22" s="145">
        <v>1.0</v>
      </c>
      <c r="G22" s="146">
        <v>0.58</v>
      </c>
      <c r="H22" s="145">
        <v>2.0</v>
      </c>
      <c r="I22" s="146">
        <v>0.67</v>
      </c>
      <c r="J22" s="145">
        <v>3.0</v>
      </c>
      <c r="K22" s="74" t="s">
        <v>122</v>
      </c>
      <c r="L22" s="74" t="s">
        <v>199</v>
      </c>
      <c r="M22" s="147" t="s">
        <v>109</v>
      </c>
      <c r="N22" s="145">
        <v>0.0</v>
      </c>
    </row>
    <row r="24">
      <c r="B24" s="3" t="s">
        <v>147</v>
      </c>
    </row>
  </sheetData>
  <mergeCells count="5">
    <mergeCell ref="E2:F2"/>
    <mergeCell ref="G2:H2"/>
    <mergeCell ref="I2:J2"/>
    <mergeCell ref="K2:L2"/>
    <mergeCell ref="M2:N2"/>
  </mergeCells>
  <hyperlinks>
    <hyperlink r:id="rId1" ref="C13"/>
  </hyperlinks>
  <drawing r:id="rId2"/>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71"/>
    <col customWidth="1" min="3" max="3" width="21.43"/>
    <col customWidth="1" min="4" max="4" width="11.29"/>
    <col customWidth="1" min="5" max="5" width="25.14"/>
    <col customWidth="1" min="7" max="7" width="14.29"/>
    <col customWidth="1" min="13" max="13" width="19.71"/>
  </cols>
  <sheetData>
    <row r="2">
      <c r="B2" s="108"/>
      <c r="C2" s="108"/>
      <c r="D2" s="11"/>
      <c r="E2" s="110" t="s">
        <v>78</v>
      </c>
      <c r="F2" s="10"/>
      <c r="G2" s="111" t="s">
        <v>189</v>
      </c>
      <c r="H2" s="10"/>
      <c r="I2" s="111" t="s">
        <v>190</v>
      </c>
      <c r="J2" s="10"/>
      <c r="K2" s="111" t="s">
        <v>80</v>
      </c>
      <c r="L2" s="10"/>
      <c r="M2" s="111" t="s">
        <v>42</v>
      </c>
      <c r="N2" s="10"/>
    </row>
    <row r="3">
      <c r="B3" s="114" t="s">
        <v>83</v>
      </c>
      <c r="C3" s="114" t="s">
        <v>10</v>
      </c>
      <c r="D3" s="47" t="s">
        <v>85</v>
      </c>
      <c r="E3" s="115" t="s">
        <v>88</v>
      </c>
      <c r="F3" s="9" t="s">
        <v>48</v>
      </c>
      <c r="G3" s="9" t="s">
        <v>191</v>
      </c>
      <c r="H3" s="9" t="s">
        <v>48</v>
      </c>
      <c r="I3" s="9" t="s">
        <v>191</v>
      </c>
      <c r="J3" s="9" t="s">
        <v>192</v>
      </c>
      <c r="K3" s="9" t="s">
        <v>193</v>
      </c>
      <c r="L3" s="9" t="s">
        <v>48</v>
      </c>
      <c r="M3" s="9" t="s">
        <v>194</v>
      </c>
      <c r="N3" s="9" t="s">
        <v>48</v>
      </c>
    </row>
    <row r="4">
      <c r="B4" s="134">
        <v>1.0</v>
      </c>
      <c r="C4" s="19" t="s">
        <v>124</v>
      </c>
      <c r="D4" s="19">
        <v>4.4</v>
      </c>
      <c r="E4" s="19">
        <v>336.1</v>
      </c>
      <c r="F4" s="19">
        <v>3.0</v>
      </c>
      <c r="G4" s="116">
        <v>0.81</v>
      </c>
      <c r="H4" s="19">
        <v>5.0</v>
      </c>
      <c r="I4" s="116">
        <v>0.8</v>
      </c>
      <c r="J4" s="19">
        <v>5.0</v>
      </c>
      <c r="K4" s="153">
        <v>0.998</v>
      </c>
      <c r="L4" s="19">
        <v>5.0</v>
      </c>
      <c r="M4" s="117" t="s">
        <v>108</v>
      </c>
      <c r="N4" s="19">
        <v>5.0</v>
      </c>
    </row>
    <row r="5">
      <c r="B5" s="95">
        <v>2.0</v>
      </c>
      <c r="C5" s="23" t="s">
        <v>113</v>
      </c>
      <c r="D5" s="23">
        <v>4.2</v>
      </c>
      <c r="E5" s="23">
        <v>54.6</v>
      </c>
      <c r="F5" s="23">
        <v>4.0</v>
      </c>
      <c r="G5" s="55">
        <v>0.72</v>
      </c>
      <c r="H5" s="23">
        <v>4.0</v>
      </c>
      <c r="I5" s="55">
        <v>0.72</v>
      </c>
      <c r="J5" s="23">
        <v>4.0</v>
      </c>
      <c r="K5" s="154">
        <v>0.981</v>
      </c>
      <c r="L5" s="23">
        <v>5.0</v>
      </c>
      <c r="M5" s="58" t="s">
        <v>108</v>
      </c>
      <c r="N5" s="23">
        <v>5.0</v>
      </c>
    </row>
    <row r="6">
      <c r="B6" s="95">
        <v>3.0</v>
      </c>
      <c r="C6" s="23" t="s">
        <v>134</v>
      </c>
      <c r="D6" s="23">
        <v>4.15</v>
      </c>
      <c r="E6" s="23">
        <v>244.2</v>
      </c>
      <c r="F6" s="23">
        <v>3.0</v>
      </c>
      <c r="G6" s="55">
        <v>0.74</v>
      </c>
      <c r="H6" s="23">
        <v>4.0</v>
      </c>
      <c r="I6" s="55">
        <v>0.75</v>
      </c>
      <c r="J6" s="23">
        <v>5.0</v>
      </c>
      <c r="K6" s="154">
        <v>0.989</v>
      </c>
      <c r="L6" s="23">
        <v>5.0</v>
      </c>
      <c r="M6" s="58" t="s">
        <v>108</v>
      </c>
      <c r="N6" s="23">
        <v>5.0</v>
      </c>
    </row>
    <row r="7">
      <c r="B7" s="95">
        <v>4.0</v>
      </c>
      <c r="C7" s="23" t="s">
        <v>119</v>
      </c>
      <c r="D7" s="23">
        <v>4.15</v>
      </c>
      <c r="E7" s="23">
        <v>123.2</v>
      </c>
      <c r="F7" s="23">
        <v>3.0</v>
      </c>
      <c r="G7" s="55">
        <v>0.78</v>
      </c>
      <c r="H7" s="23">
        <v>5.0</v>
      </c>
      <c r="I7" s="55">
        <v>0.81</v>
      </c>
      <c r="J7" s="23">
        <v>5.0</v>
      </c>
      <c r="K7" s="154">
        <v>0.984</v>
      </c>
      <c r="L7" s="23">
        <v>5.0</v>
      </c>
      <c r="M7" s="58" t="s">
        <v>109</v>
      </c>
      <c r="N7" s="23">
        <v>0.0</v>
      </c>
    </row>
    <row r="8">
      <c r="B8" s="95">
        <v>5.0</v>
      </c>
      <c r="C8" s="23" t="s">
        <v>125</v>
      </c>
      <c r="D8" s="23">
        <v>4.0</v>
      </c>
      <c r="E8" s="23">
        <v>106.2</v>
      </c>
      <c r="F8" s="23">
        <v>3.0</v>
      </c>
      <c r="G8" s="55">
        <v>0.77</v>
      </c>
      <c r="H8" s="23">
        <v>5.0</v>
      </c>
      <c r="I8" s="55">
        <v>0.77</v>
      </c>
      <c r="J8" s="23">
        <v>5.0</v>
      </c>
      <c r="K8" s="154">
        <v>0.944</v>
      </c>
      <c r="L8" s="23">
        <v>4.0</v>
      </c>
      <c r="M8" s="58" t="s">
        <v>109</v>
      </c>
      <c r="N8" s="23">
        <v>0.0</v>
      </c>
    </row>
    <row r="9">
      <c r="B9" s="95">
        <v>6.0</v>
      </c>
      <c r="C9" s="23" t="s">
        <v>126</v>
      </c>
      <c r="D9" s="23">
        <v>3.9</v>
      </c>
      <c r="E9" s="23">
        <v>180.8</v>
      </c>
      <c r="F9" s="23">
        <v>3.0</v>
      </c>
      <c r="G9" s="55">
        <v>0.85</v>
      </c>
      <c r="H9" s="23">
        <v>5.0</v>
      </c>
      <c r="I9" s="55">
        <v>0.69</v>
      </c>
      <c r="J9" s="23">
        <v>3.0</v>
      </c>
      <c r="K9" s="154">
        <v>0.986</v>
      </c>
      <c r="L9" s="23">
        <v>5.0</v>
      </c>
      <c r="M9" s="58" t="s">
        <v>108</v>
      </c>
      <c r="N9" s="23">
        <v>5.0</v>
      </c>
    </row>
    <row r="10">
      <c r="B10" s="95">
        <v>7.0</v>
      </c>
      <c r="C10" s="23" t="s">
        <v>41</v>
      </c>
      <c r="D10" s="23">
        <v>3.75</v>
      </c>
      <c r="E10" s="23">
        <v>104.7</v>
      </c>
      <c r="F10" s="23">
        <v>3.0</v>
      </c>
      <c r="G10" s="55">
        <v>0.71</v>
      </c>
      <c r="H10" s="23">
        <v>4.0</v>
      </c>
      <c r="I10" s="55">
        <v>0.72</v>
      </c>
      <c r="J10" s="23">
        <v>4.0</v>
      </c>
      <c r="K10" s="154">
        <v>0.978</v>
      </c>
      <c r="L10" s="23">
        <v>4.0</v>
      </c>
      <c r="M10" s="58" t="s">
        <v>108</v>
      </c>
      <c r="N10" s="23">
        <v>5.0</v>
      </c>
    </row>
    <row r="11">
      <c r="B11" s="95">
        <v>7.0</v>
      </c>
      <c r="C11" s="123" t="s">
        <v>111</v>
      </c>
      <c r="D11" s="23">
        <v>3.6</v>
      </c>
      <c r="E11" s="23">
        <v>145.5</v>
      </c>
      <c r="F11" s="23">
        <v>3.0</v>
      </c>
      <c r="G11" s="55">
        <v>0.71</v>
      </c>
      <c r="H11" s="23">
        <v>4.0</v>
      </c>
      <c r="I11" s="55">
        <v>0.71</v>
      </c>
      <c r="J11" s="23">
        <v>4.0</v>
      </c>
      <c r="K11" s="154">
        <v>0.823</v>
      </c>
      <c r="L11" s="23">
        <v>3.0</v>
      </c>
      <c r="M11" s="58" t="s">
        <v>108</v>
      </c>
      <c r="N11" s="23">
        <v>5.0</v>
      </c>
    </row>
    <row r="12">
      <c r="B12" s="95">
        <v>7.0</v>
      </c>
      <c r="C12" s="23" t="s">
        <v>95</v>
      </c>
      <c r="D12" s="23">
        <v>3.5</v>
      </c>
      <c r="E12" s="23">
        <v>30.9</v>
      </c>
      <c r="F12" s="23">
        <v>5.0</v>
      </c>
      <c r="G12" s="55">
        <v>0.55</v>
      </c>
      <c r="H12" s="23">
        <v>2.0</v>
      </c>
      <c r="I12" s="55">
        <v>0.6</v>
      </c>
      <c r="J12" s="23">
        <v>3.0</v>
      </c>
      <c r="K12" s="154">
        <v>0.998</v>
      </c>
      <c r="L12" s="23">
        <v>5.0</v>
      </c>
      <c r="M12" s="58" t="s">
        <v>109</v>
      </c>
      <c r="N12" s="23">
        <v>0.0</v>
      </c>
    </row>
    <row r="13">
      <c r="B13" s="95">
        <v>10.0</v>
      </c>
      <c r="C13" s="23" t="s">
        <v>116</v>
      </c>
      <c r="D13" s="23">
        <v>3.4</v>
      </c>
      <c r="E13" s="23">
        <v>39.2</v>
      </c>
      <c r="F13" s="23">
        <v>5.0</v>
      </c>
      <c r="G13" s="55">
        <v>0.73</v>
      </c>
      <c r="H13" s="23">
        <v>4.0</v>
      </c>
      <c r="I13" s="55">
        <v>0.69</v>
      </c>
      <c r="J13" s="23">
        <v>3.0</v>
      </c>
      <c r="K13" s="154">
        <v>0.068</v>
      </c>
      <c r="L13" s="23">
        <v>1.0</v>
      </c>
      <c r="M13" s="58" t="s">
        <v>109</v>
      </c>
      <c r="N13" s="23">
        <v>0.0</v>
      </c>
    </row>
    <row r="14">
      <c r="B14" s="95">
        <v>11.0</v>
      </c>
      <c r="C14" s="23" t="s">
        <v>196</v>
      </c>
      <c r="D14" s="23">
        <v>3.1</v>
      </c>
      <c r="E14" s="23">
        <v>473.7</v>
      </c>
      <c r="F14" s="23">
        <v>2.0</v>
      </c>
      <c r="G14" s="55">
        <v>0.69</v>
      </c>
      <c r="H14" s="23">
        <v>3.0</v>
      </c>
      <c r="I14" s="55">
        <v>0.69</v>
      </c>
      <c r="J14" s="23">
        <v>3.0</v>
      </c>
      <c r="K14" s="154">
        <v>0.996</v>
      </c>
      <c r="L14" s="23">
        <v>5.0</v>
      </c>
      <c r="M14" s="58" t="s">
        <v>108</v>
      </c>
      <c r="N14" s="23">
        <v>5.0</v>
      </c>
    </row>
    <row r="15">
      <c r="B15" s="95">
        <v>11.0</v>
      </c>
      <c r="C15" s="23" t="s">
        <v>127</v>
      </c>
      <c r="D15" s="23">
        <v>3.1</v>
      </c>
      <c r="E15" s="23">
        <v>275.0</v>
      </c>
      <c r="F15" s="23">
        <v>3.0</v>
      </c>
      <c r="G15" s="55">
        <v>0.6</v>
      </c>
      <c r="H15" s="23">
        <v>3.0</v>
      </c>
      <c r="I15" s="55">
        <v>0.65</v>
      </c>
      <c r="J15" s="23">
        <v>3.0</v>
      </c>
      <c r="K15" s="154">
        <v>0.869</v>
      </c>
      <c r="L15" s="23">
        <v>3.0</v>
      </c>
      <c r="M15" s="58" t="s">
        <v>108</v>
      </c>
      <c r="N15" s="23">
        <v>5.0</v>
      </c>
    </row>
    <row r="16">
      <c r="B16" s="95">
        <v>11.0</v>
      </c>
      <c r="C16" s="23" t="s">
        <v>140</v>
      </c>
      <c r="D16" s="23">
        <v>3.05</v>
      </c>
      <c r="E16" s="23">
        <v>563.0</v>
      </c>
      <c r="F16" s="23">
        <v>1.0</v>
      </c>
      <c r="G16" s="55">
        <v>0.7</v>
      </c>
      <c r="H16" s="23">
        <v>4.0</v>
      </c>
      <c r="I16" s="55">
        <v>0.73</v>
      </c>
      <c r="J16" s="23">
        <v>4.0</v>
      </c>
      <c r="K16" s="154">
        <v>1.0</v>
      </c>
      <c r="L16" s="23">
        <v>5.0</v>
      </c>
      <c r="M16" s="58" t="s">
        <v>109</v>
      </c>
      <c r="N16" s="23">
        <v>0.0</v>
      </c>
    </row>
    <row r="17">
      <c r="B17" s="95">
        <v>14.0</v>
      </c>
      <c r="C17" s="23" t="s">
        <v>130</v>
      </c>
      <c r="D17" s="23">
        <v>3.05</v>
      </c>
      <c r="E17" s="23">
        <v>129.3</v>
      </c>
      <c r="F17" s="23">
        <v>3.0</v>
      </c>
      <c r="G17" s="55">
        <v>0.71</v>
      </c>
      <c r="H17" s="23">
        <v>4.0</v>
      </c>
      <c r="I17" s="55">
        <v>0.73</v>
      </c>
      <c r="J17" s="23">
        <v>4.0</v>
      </c>
      <c r="K17" s="154">
        <v>0.074</v>
      </c>
      <c r="L17" s="23">
        <v>1.0</v>
      </c>
      <c r="M17" s="58" t="s">
        <v>109</v>
      </c>
      <c r="N17" s="23">
        <v>0.0</v>
      </c>
    </row>
    <row r="18">
      <c r="B18" s="95">
        <v>14.0</v>
      </c>
      <c r="C18" s="23" t="s">
        <v>188</v>
      </c>
      <c r="D18" s="23">
        <v>2.85</v>
      </c>
      <c r="E18" s="23">
        <v>492.2</v>
      </c>
      <c r="F18" s="23">
        <v>2.0</v>
      </c>
      <c r="G18" s="55">
        <v>0.65</v>
      </c>
      <c r="H18" s="23">
        <v>3.0</v>
      </c>
      <c r="I18" s="55">
        <v>0.69</v>
      </c>
      <c r="J18" s="23">
        <v>3.0</v>
      </c>
      <c r="K18" s="154">
        <v>0.998</v>
      </c>
      <c r="L18" s="23">
        <v>5.0</v>
      </c>
      <c r="M18" s="58" t="s">
        <v>109</v>
      </c>
      <c r="N18" s="23">
        <v>0.0</v>
      </c>
    </row>
    <row r="19">
      <c r="B19" s="95">
        <v>16.0</v>
      </c>
      <c r="C19" s="23" t="s">
        <v>131</v>
      </c>
      <c r="D19" s="23">
        <v>2.55</v>
      </c>
      <c r="E19" s="64">
        <v>1729.8</v>
      </c>
      <c r="F19" s="23">
        <v>1.0</v>
      </c>
      <c r="G19" s="55">
        <v>0.62</v>
      </c>
      <c r="H19" s="23">
        <v>3.0</v>
      </c>
      <c r="I19" s="55">
        <v>0.67</v>
      </c>
      <c r="J19" s="23">
        <v>3.0</v>
      </c>
      <c r="K19" s="58" t="s">
        <v>132</v>
      </c>
      <c r="L19" s="23">
        <v>5.0</v>
      </c>
      <c r="M19" s="58" t="s">
        <v>109</v>
      </c>
      <c r="N19" s="23">
        <v>0.0</v>
      </c>
    </row>
    <row r="20">
      <c r="B20" s="95">
        <v>17.0</v>
      </c>
      <c r="C20" s="23" t="s">
        <v>138</v>
      </c>
      <c r="D20" s="23">
        <v>2.25</v>
      </c>
      <c r="E20" s="126">
        <v>542.8</v>
      </c>
      <c r="F20" s="23">
        <v>2.0</v>
      </c>
      <c r="G20" s="55">
        <v>0.55</v>
      </c>
      <c r="H20" s="23">
        <v>2.0</v>
      </c>
      <c r="I20" s="55">
        <v>0.73</v>
      </c>
      <c r="J20" s="23">
        <v>4.0</v>
      </c>
      <c r="K20" s="154">
        <v>0.426</v>
      </c>
      <c r="L20" s="23">
        <v>1.0</v>
      </c>
      <c r="M20" s="58" t="s">
        <v>109</v>
      </c>
      <c r="N20" s="23">
        <v>0.0</v>
      </c>
    </row>
    <row r="21">
      <c r="B21" s="95">
        <v>18.0</v>
      </c>
      <c r="C21" s="23" t="s">
        <v>139</v>
      </c>
      <c r="D21" s="23">
        <v>1.85</v>
      </c>
      <c r="E21" s="64">
        <v>557.2</v>
      </c>
      <c r="F21" s="23">
        <v>1.0</v>
      </c>
      <c r="G21" s="55">
        <v>0.63</v>
      </c>
      <c r="H21" s="23">
        <v>3.0</v>
      </c>
      <c r="I21" s="55">
        <v>0.57</v>
      </c>
      <c r="J21" s="23">
        <v>2.0</v>
      </c>
      <c r="K21" s="154">
        <v>0.591</v>
      </c>
      <c r="L21" s="23">
        <v>2.0</v>
      </c>
      <c r="M21" s="58" t="s">
        <v>109</v>
      </c>
      <c r="N21" s="23">
        <v>0.0</v>
      </c>
    </row>
    <row r="22">
      <c r="B22" s="74">
        <v>19.0</v>
      </c>
      <c r="C22" s="69" t="s">
        <v>118</v>
      </c>
      <c r="D22" s="69">
        <v>1.8</v>
      </c>
      <c r="E22" s="69">
        <v>431.5</v>
      </c>
      <c r="F22" s="69">
        <v>2.0</v>
      </c>
      <c r="G22" s="75">
        <v>0.56</v>
      </c>
      <c r="H22" s="69">
        <v>2.0</v>
      </c>
      <c r="I22" s="75">
        <v>0.47</v>
      </c>
      <c r="J22" s="69">
        <v>1.0</v>
      </c>
      <c r="K22" s="74" t="s">
        <v>132</v>
      </c>
      <c r="L22" s="74">
        <v>3.0</v>
      </c>
      <c r="M22" s="74" t="s">
        <v>109</v>
      </c>
      <c r="N22" s="69">
        <v>0.0</v>
      </c>
    </row>
    <row r="24">
      <c r="B24" s="3" t="s">
        <v>147</v>
      </c>
    </row>
    <row r="32">
      <c r="I32" s="3" t="s">
        <v>200</v>
      </c>
    </row>
  </sheetData>
  <mergeCells count="5">
    <mergeCell ref="E2:F2"/>
    <mergeCell ref="G2:H2"/>
    <mergeCell ref="I2:J2"/>
    <mergeCell ref="K2:L2"/>
    <mergeCell ref="M2:N2"/>
  </mergeCells>
  <hyperlinks>
    <hyperlink r:id="rId1" ref="C11"/>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29"/>
    <col customWidth="1" min="2" max="2" width="25.86"/>
    <col customWidth="1" min="12" max="12" width="22.14"/>
  </cols>
  <sheetData>
    <row r="2">
      <c r="B2" s="2" t="s">
        <v>1</v>
      </c>
    </row>
    <row r="3">
      <c r="B3" s="3" t="s">
        <v>3</v>
      </c>
    </row>
    <row r="4">
      <c r="B4" s="3" t="s">
        <v>4</v>
      </c>
    </row>
    <row r="6">
      <c r="B6" s="4" t="s">
        <v>5</v>
      </c>
      <c r="C6" s="4" t="s">
        <v>7</v>
      </c>
      <c r="D6" s="6" t="s">
        <v>8</v>
      </c>
      <c r="E6" s="8"/>
      <c r="F6" s="8"/>
      <c r="G6" s="8"/>
      <c r="H6" s="8"/>
      <c r="I6" s="8"/>
      <c r="J6" s="8"/>
      <c r="K6" s="8"/>
      <c r="L6" s="10"/>
      <c r="M6" s="6" t="s">
        <v>13</v>
      </c>
      <c r="N6" s="8"/>
      <c r="O6" s="8"/>
      <c r="P6" s="8"/>
      <c r="Q6" s="8"/>
      <c r="R6" s="10"/>
    </row>
    <row r="7">
      <c r="B7" s="13" t="s">
        <v>17</v>
      </c>
      <c r="C7" s="15">
        <v>0.35</v>
      </c>
      <c r="D7" s="3" t="s">
        <v>21</v>
      </c>
      <c r="M7" s="17" t="s">
        <v>23</v>
      </c>
      <c r="N7" s="8"/>
      <c r="O7" s="8"/>
      <c r="P7" s="8"/>
      <c r="Q7" s="8"/>
      <c r="R7" s="10"/>
    </row>
    <row r="8">
      <c r="B8" s="19" t="s">
        <v>26</v>
      </c>
      <c r="C8" s="15">
        <v>0.1</v>
      </c>
      <c r="D8" s="17" t="s">
        <v>29</v>
      </c>
      <c r="E8" s="8"/>
      <c r="F8" s="8"/>
      <c r="G8" s="8"/>
      <c r="H8" s="8"/>
      <c r="I8" s="8"/>
      <c r="J8" s="8"/>
      <c r="K8" s="8"/>
      <c r="L8" s="10"/>
      <c r="M8" s="17" t="s">
        <v>31</v>
      </c>
      <c r="N8" s="8"/>
      <c r="O8" s="8"/>
      <c r="P8" s="8"/>
      <c r="Q8" s="8"/>
      <c r="R8" s="10"/>
    </row>
    <row r="9">
      <c r="B9" s="21"/>
      <c r="C9" s="15">
        <v>0.1</v>
      </c>
      <c r="D9" s="17" t="s">
        <v>34</v>
      </c>
      <c r="E9" s="8"/>
      <c r="F9" s="8"/>
      <c r="G9" s="8"/>
      <c r="H9" s="8"/>
      <c r="I9" s="8"/>
      <c r="J9" s="8"/>
      <c r="K9" s="8"/>
      <c r="L9" s="10"/>
      <c r="M9" s="17" t="s">
        <v>31</v>
      </c>
      <c r="N9" s="8"/>
      <c r="O9" s="8"/>
      <c r="P9" s="8"/>
      <c r="Q9" s="8"/>
      <c r="R9" s="10"/>
    </row>
    <row r="10">
      <c r="B10" s="13" t="s">
        <v>37</v>
      </c>
      <c r="C10" s="15">
        <v>0.2</v>
      </c>
      <c r="D10" s="17" t="s">
        <v>38</v>
      </c>
      <c r="E10" s="8"/>
      <c r="F10" s="8"/>
      <c r="G10" s="8"/>
      <c r="H10" s="8"/>
      <c r="I10" s="8"/>
      <c r="J10" s="8"/>
      <c r="K10" s="8"/>
      <c r="L10" s="10"/>
      <c r="M10" s="17" t="s">
        <v>31</v>
      </c>
      <c r="N10" s="8"/>
      <c r="O10" s="8"/>
      <c r="P10" s="8"/>
      <c r="Q10" s="8"/>
      <c r="R10" s="10"/>
    </row>
    <row r="11">
      <c r="B11" s="13" t="s">
        <v>39</v>
      </c>
      <c r="C11" s="15">
        <v>0.15</v>
      </c>
      <c r="D11" s="17" t="s">
        <v>40</v>
      </c>
      <c r="E11" s="8"/>
      <c r="F11" s="8"/>
      <c r="G11" s="8"/>
      <c r="H11" s="8"/>
      <c r="I11" s="8"/>
      <c r="J11" s="8"/>
      <c r="K11" s="8"/>
      <c r="L11" s="10"/>
      <c r="M11" s="17" t="s">
        <v>31</v>
      </c>
      <c r="N11" s="8"/>
      <c r="O11" s="8"/>
      <c r="P11" s="8"/>
      <c r="Q11" s="8"/>
      <c r="R11" s="10"/>
    </row>
    <row r="12">
      <c r="B12" s="13" t="s">
        <v>42</v>
      </c>
      <c r="C12" s="15">
        <v>0.1</v>
      </c>
      <c r="D12" s="17" t="s">
        <v>43</v>
      </c>
      <c r="E12" s="8"/>
      <c r="F12" s="8"/>
      <c r="G12" s="8"/>
      <c r="H12" s="8"/>
      <c r="I12" s="8"/>
      <c r="J12" s="8"/>
      <c r="K12" s="8"/>
      <c r="L12" s="10"/>
      <c r="M12" s="17" t="s">
        <v>44</v>
      </c>
      <c r="N12" s="8"/>
      <c r="O12" s="8"/>
      <c r="P12" s="8"/>
      <c r="Q12" s="8"/>
      <c r="R12" s="10"/>
    </row>
    <row r="14">
      <c r="B14" s="3" t="s">
        <v>46</v>
      </c>
    </row>
    <row r="15">
      <c r="B15" s="3"/>
    </row>
    <row r="16">
      <c r="B16" s="3" t="s">
        <v>47</v>
      </c>
    </row>
    <row r="18">
      <c r="B18" s="27" t="s">
        <v>48</v>
      </c>
      <c r="C18" s="27">
        <v>5.0</v>
      </c>
      <c r="D18" s="27">
        <v>4.0</v>
      </c>
      <c r="E18" s="27">
        <v>3.0</v>
      </c>
      <c r="F18" s="27">
        <v>2.0</v>
      </c>
      <c r="G18" s="27">
        <v>1.0</v>
      </c>
    </row>
    <row r="19">
      <c r="B19" s="28" t="s">
        <v>49</v>
      </c>
      <c r="C19" s="30" t="s">
        <v>50</v>
      </c>
      <c r="D19" s="30" t="s">
        <v>51</v>
      </c>
      <c r="E19" s="30" t="s">
        <v>52</v>
      </c>
      <c r="F19" s="30" t="s">
        <v>53</v>
      </c>
      <c r="G19" s="30" t="s">
        <v>54</v>
      </c>
    </row>
    <row r="20">
      <c r="B20" s="28" t="s">
        <v>55</v>
      </c>
      <c r="C20" s="30" t="s">
        <v>56</v>
      </c>
      <c r="D20" s="30" t="s">
        <v>57</v>
      </c>
      <c r="E20" s="30" t="s">
        <v>58</v>
      </c>
      <c r="F20" s="30" t="s">
        <v>59</v>
      </c>
      <c r="G20" s="30" t="s">
        <v>60</v>
      </c>
    </row>
    <row r="21">
      <c r="B21" s="28" t="s">
        <v>61</v>
      </c>
      <c r="C21" s="31" t="s">
        <v>62</v>
      </c>
      <c r="D21" s="31" t="s">
        <v>63</v>
      </c>
      <c r="E21" s="31" t="s">
        <v>64</v>
      </c>
      <c r="F21" s="31" t="s">
        <v>66</v>
      </c>
      <c r="G21" s="31" t="s">
        <v>67</v>
      </c>
    </row>
    <row r="22">
      <c r="B22" s="28" t="s">
        <v>68</v>
      </c>
      <c r="C22" s="32"/>
      <c r="D22" s="32"/>
      <c r="E22" s="32"/>
      <c r="F22" s="32"/>
      <c r="G22" s="32"/>
    </row>
    <row r="23">
      <c r="B23" s="28" t="s">
        <v>69</v>
      </c>
      <c r="C23" s="21"/>
      <c r="D23" s="21"/>
      <c r="E23" s="21"/>
      <c r="F23" s="21"/>
      <c r="G23" s="21"/>
    </row>
    <row r="24">
      <c r="B24" s="28" t="s">
        <v>70</v>
      </c>
      <c r="C24" s="33" t="s">
        <v>71</v>
      </c>
      <c r="D24" s="8"/>
      <c r="E24" s="8"/>
      <c r="F24" s="8"/>
      <c r="G24" s="10"/>
    </row>
    <row r="26">
      <c r="B26" s="2" t="s">
        <v>73</v>
      </c>
    </row>
    <row r="27">
      <c r="B27" s="3"/>
    </row>
    <row r="28">
      <c r="B28" s="35" t="s">
        <v>74</v>
      </c>
    </row>
    <row r="31">
      <c r="B31" s="37" t="s">
        <v>75</v>
      </c>
      <c r="C31" s="39" t="s">
        <v>76</v>
      </c>
      <c r="D31" s="8"/>
      <c r="E31" s="8"/>
      <c r="F31" s="8"/>
      <c r="G31" s="8"/>
      <c r="H31" s="8"/>
      <c r="I31" s="10"/>
      <c r="J31" s="44" t="s">
        <v>7</v>
      </c>
      <c r="K31" s="10"/>
    </row>
    <row r="32">
      <c r="B32" s="45" t="s">
        <v>79</v>
      </c>
      <c r="C32" s="46" t="s">
        <v>81</v>
      </c>
      <c r="D32" s="8"/>
      <c r="E32" s="8"/>
      <c r="F32" s="8"/>
      <c r="G32" s="8"/>
      <c r="H32" s="8"/>
      <c r="I32" s="10"/>
      <c r="J32" s="17">
        <v>10.0</v>
      </c>
      <c r="K32" s="10"/>
    </row>
    <row r="33">
      <c r="B33" s="45" t="s">
        <v>86</v>
      </c>
      <c r="C33" s="46" t="s">
        <v>87</v>
      </c>
      <c r="D33" s="8"/>
      <c r="E33" s="8"/>
      <c r="F33" s="8"/>
      <c r="G33" s="8"/>
      <c r="H33" s="8"/>
      <c r="I33" s="10"/>
      <c r="J33" s="17">
        <v>25.0</v>
      </c>
      <c r="K33" s="10"/>
    </row>
    <row r="34">
      <c r="B34" s="45" t="s">
        <v>103</v>
      </c>
      <c r="C34" s="46" t="s">
        <v>104</v>
      </c>
      <c r="D34" s="8"/>
      <c r="E34" s="8"/>
      <c r="F34" s="8"/>
      <c r="G34" s="8"/>
      <c r="H34" s="8"/>
      <c r="I34" s="10"/>
      <c r="J34" s="17">
        <v>25.0</v>
      </c>
      <c r="K34" s="10"/>
    </row>
    <row r="35">
      <c r="B35" s="45" t="s">
        <v>106</v>
      </c>
      <c r="C35" s="46" t="s">
        <v>107</v>
      </c>
      <c r="D35" s="8"/>
      <c r="E35" s="8"/>
      <c r="F35" s="8"/>
      <c r="G35" s="8"/>
      <c r="H35" s="8"/>
      <c r="I35" s="10"/>
      <c r="J35" s="17">
        <v>30.0</v>
      </c>
      <c r="K35" s="10"/>
    </row>
    <row r="37">
      <c r="B37" s="35" t="s">
        <v>110</v>
      </c>
    </row>
  </sheetData>
  <mergeCells count="33">
    <mergeCell ref="D21:D23"/>
    <mergeCell ref="C21:C23"/>
    <mergeCell ref="D8:L8"/>
    <mergeCell ref="D12:L12"/>
    <mergeCell ref="D11:L11"/>
    <mergeCell ref="D9:L9"/>
    <mergeCell ref="D10:L10"/>
    <mergeCell ref="B8:B9"/>
    <mergeCell ref="E21:E23"/>
    <mergeCell ref="C31:I31"/>
    <mergeCell ref="C32:I32"/>
    <mergeCell ref="J31:K31"/>
    <mergeCell ref="J32:K32"/>
    <mergeCell ref="C33:I33"/>
    <mergeCell ref="C34:I34"/>
    <mergeCell ref="C24:G24"/>
    <mergeCell ref="J33:K33"/>
    <mergeCell ref="J34:K34"/>
    <mergeCell ref="C35:I35"/>
    <mergeCell ref="B37:K37"/>
    <mergeCell ref="J35:K35"/>
    <mergeCell ref="B28:K28"/>
    <mergeCell ref="F21:F23"/>
    <mergeCell ref="G21:G23"/>
    <mergeCell ref="M8:R8"/>
    <mergeCell ref="M9:R9"/>
    <mergeCell ref="D7:L7"/>
    <mergeCell ref="D6:L6"/>
    <mergeCell ref="M6:R6"/>
    <mergeCell ref="M7:R7"/>
    <mergeCell ref="M10:R10"/>
    <mergeCell ref="M11:R11"/>
    <mergeCell ref="M12:R12"/>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86"/>
    <col customWidth="1" min="2" max="2" width="25.71"/>
    <col customWidth="1" min="7" max="7" width="29.43"/>
    <col customWidth="1" min="10" max="10" width="14.29"/>
  </cols>
  <sheetData>
    <row r="1" ht="12.75" customHeight="1"/>
    <row r="2">
      <c r="B2" s="5" t="s">
        <v>2</v>
      </c>
      <c r="C2" s="5"/>
      <c r="D2" s="5"/>
      <c r="E2" s="5"/>
      <c r="F2" s="5"/>
      <c r="G2" s="2" t="s">
        <v>9</v>
      </c>
    </row>
    <row r="3">
      <c r="B3" s="5"/>
      <c r="C3" s="5"/>
    </row>
    <row r="4">
      <c r="B4" s="9" t="s">
        <v>10</v>
      </c>
      <c r="C4" s="11" t="s">
        <v>12</v>
      </c>
      <c r="D4" s="11" t="s">
        <v>14</v>
      </c>
      <c r="E4" s="9" t="s">
        <v>15</v>
      </c>
      <c r="F4" s="5"/>
      <c r="G4" s="14" t="s">
        <v>16</v>
      </c>
      <c r="H4" s="16" t="s">
        <v>20</v>
      </c>
      <c r="I4" s="10"/>
      <c r="M4" s="5"/>
      <c r="N4" s="5"/>
      <c r="O4" s="5"/>
    </row>
    <row r="5">
      <c r="B5" s="18" t="s">
        <v>20</v>
      </c>
      <c r="C5" s="20">
        <f>VLOOKUP(B5,'Q4 2017 full data'!$C$4:$D$45,2,FALSE)</f>
        <v>1.4</v>
      </c>
      <c r="D5" s="20">
        <f>VLOOKUP(B5,'Q1 2018 full data'!$C$4:$D$45,2,FALSE)</f>
        <v>1.7</v>
      </c>
      <c r="E5" s="19">
        <f>VLOOKUP(B5,'Q2 2018 full data'!$C$4:$D$45,2,FALSE)</f>
        <v>2.55</v>
      </c>
      <c r="H5" s="5"/>
    </row>
    <row r="6">
      <c r="B6" s="18" t="s">
        <v>36</v>
      </c>
      <c r="C6" s="22">
        <f>VLOOKUP(B6,'Q4 2017 full data'!$C$4:$D$45,2,FALSE)</f>
        <v>3.8</v>
      </c>
      <c r="D6" s="22">
        <f>VLOOKUP(B6,'Q1 2018 full data'!$C$4:$D$45,2,FALSE)</f>
        <v>4.05</v>
      </c>
      <c r="E6" s="23">
        <f>VLOOKUP(B6,'Q2 2018 full data'!$C$4:$D$45,2,FALSE)</f>
        <v>3.85</v>
      </c>
      <c r="F6" s="5"/>
      <c r="G6" s="24"/>
      <c r="H6" s="25" t="s">
        <v>12</v>
      </c>
      <c r="I6" s="25" t="s">
        <v>14</v>
      </c>
      <c r="J6" s="25" t="s">
        <v>15</v>
      </c>
    </row>
    <row r="7">
      <c r="B7" s="18" t="s">
        <v>41</v>
      </c>
      <c r="C7" s="22">
        <f>VLOOKUP(B7,'Q4 2017 full data'!$C$4:$D$45,2,FALSE)</f>
        <v>4.05</v>
      </c>
      <c r="D7" s="22">
        <f>VLOOKUP(B7,'Q1 2018 full data'!$C$4:$D$45,2,FALSE)</f>
        <v>4.1</v>
      </c>
      <c r="E7" s="23">
        <f>VLOOKUP(B7,'Q2 2018 full data'!$C$4:$D$45,2,FALSE)</f>
        <v>4.25</v>
      </c>
      <c r="G7" s="26" t="s">
        <v>45</v>
      </c>
      <c r="H7" s="29">
        <f>VLOOKUP($H$4,'Q4 2017 full data'!$C$4:$T$51,3,FALSE)</f>
        <v>140.7</v>
      </c>
      <c r="I7" s="29">
        <f>VLOOKUP($H$4,'Q1 2018 full data'!$C$4:$T$50,3,FALSE)</f>
        <v>152.9</v>
      </c>
      <c r="J7" s="29">
        <f>VLOOKUP($H$4,'Q2 2018 full data'!$C$4:$T$50,3,FALSE)</f>
        <v>129.4</v>
      </c>
    </row>
    <row r="8">
      <c r="B8" s="18" t="s">
        <v>65</v>
      </c>
      <c r="C8" s="22">
        <f>VLOOKUP(B8,'Q4 2017 full data'!$C$4:$D$45,2,FALSE)</f>
        <v>4.4</v>
      </c>
      <c r="D8" s="22">
        <f>VLOOKUP(B8,'Q1 2018 full data'!$C$4:$D$45,2,FALSE)</f>
        <v>3.85</v>
      </c>
      <c r="E8" s="23">
        <f>VLOOKUP(B8,'Q2 2018 full data'!$C$4:$D$45,2,FALSE)</f>
        <v>4.35</v>
      </c>
      <c r="F8" s="5"/>
      <c r="G8" s="34" t="s">
        <v>72</v>
      </c>
      <c r="H8" s="38">
        <f>VLOOKUP($H$4,'Q4 2017 full data'!$C$4:$T$51,4,FALSE)</f>
        <v>4</v>
      </c>
      <c r="I8" s="38">
        <f>VLOOKUP($H$4,'Q1 2018 full data'!$C$4:$T$50,4,FALSE)</f>
        <v>3</v>
      </c>
      <c r="J8" s="38">
        <f>VLOOKUP($H$4,'Q2 2018 full data'!$C$4:$T$50,4,FALSE)</f>
        <v>4</v>
      </c>
    </row>
    <row r="9">
      <c r="B9" s="42" t="s">
        <v>77</v>
      </c>
      <c r="C9" s="22">
        <f>VLOOKUP(B9,'Q4 2017 full data'!$C$4:$D$45,2,FALSE)</f>
        <v>2.85</v>
      </c>
      <c r="D9" s="22">
        <f>VLOOKUP(B9,'Q1 2018 full data'!$C$4:$D$45,2,FALSE)</f>
        <v>3.2</v>
      </c>
      <c r="E9" s="23">
        <f>VLOOKUP(B9,'Q2 2018 full data'!$C$4:$D$45,2,FALSE)</f>
        <v>3</v>
      </c>
      <c r="G9" s="26" t="s">
        <v>82</v>
      </c>
      <c r="H9" s="29" t="str">
        <f>VLOOKUP($H$4,'Q4 2017 full data'!$C$4:$T$51,5,FALSE)</f>
        <v>Not provided</v>
      </c>
      <c r="I9" s="29" t="str">
        <f>VLOOKUP($H$4,'Q1 2018 full data'!$C$4:$T$50,5,FALSE)</f>
        <v>Not provided</v>
      </c>
      <c r="J9" s="29" t="str">
        <f>VLOOKUP($H$4,'Q2 2018 full data'!$C$4:$T$50,5,FALSE)</f>
        <v>Not consented</v>
      </c>
    </row>
    <row r="10">
      <c r="B10" s="18" t="s">
        <v>95</v>
      </c>
      <c r="C10" s="22">
        <f>VLOOKUP(B10,'Q4 2017 full data'!$C$4:$D$45,2,FALSE)</f>
        <v>4</v>
      </c>
      <c r="D10" s="22">
        <f>VLOOKUP(B10,'Q1 2018 full data'!$C$4:$D$45,2,FALSE)</f>
        <v>4.3</v>
      </c>
      <c r="E10" s="23">
        <f>VLOOKUP(B10,'Q2 2018 full data'!$C$4:$D$45,2,FALSE)</f>
        <v>3.75</v>
      </c>
      <c r="F10" s="5"/>
      <c r="G10" s="34" t="s">
        <v>90</v>
      </c>
      <c r="H10" s="38">
        <f>VLOOKUP($H$4,'Q4 2017 full data'!$C$4:$T$51,6,FALSE)</f>
        <v>0</v>
      </c>
      <c r="I10" s="38">
        <f>VLOOKUP($H$4,'Q1 2018 full data'!$C$4:$T$50,6,FALSE)</f>
        <v>0</v>
      </c>
      <c r="J10" s="38">
        <f>VLOOKUP($H$4,'Q2 2018 full data'!$C$4:$T$50,6,FALSE)</f>
        <v>1</v>
      </c>
    </row>
    <row r="11">
      <c r="B11" s="22" t="s">
        <v>111</v>
      </c>
      <c r="C11" s="22">
        <f>VLOOKUP(B11,'Q4 2017 full data'!$C$4:$D$45,2,FALSE)</f>
        <v>3.3</v>
      </c>
      <c r="D11" s="22">
        <f>VLOOKUP(B11,'Q1 2018 full data'!$C$4:$D$45,2,FALSE)</f>
        <v>2.95</v>
      </c>
      <c r="E11" s="23">
        <f>VLOOKUP(B11,'Q2 2018 full data'!$C$4:$D$45,2,FALSE)</f>
        <v>3.15</v>
      </c>
      <c r="G11" s="26" t="s">
        <v>114</v>
      </c>
      <c r="H11" s="59" t="str">
        <f>VLOOKUP($H$4,'Q4 2017 full data'!$C$4:$T$51,7,FALSE)</f>
        <v>Not provided</v>
      </c>
      <c r="I11" s="59" t="str">
        <f>VLOOKUP($H$4,'Q1 2018 full data'!$C$4:$T$50,7,FALSE)</f>
        <v>Not consented</v>
      </c>
      <c r="J11" s="59" t="str">
        <f>VLOOKUP($H$4,'Q2 2018 full data'!$C$4:$T$50,7,FALSE)</f>
        <v>Not consented</v>
      </c>
    </row>
    <row r="12">
      <c r="B12" s="22" t="s">
        <v>118</v>
      </c>
      <c r="C12" s="22">
        <f>VLOOKUP(B12,'Q4 2017 full data'!$C$4:$D$45,2,FALSE)</f>
        <v>1.2</v>
      </c>
      <c r="D12" s="22">
        <f>VLOOKUP(B12,'Q1 2018 full data'!$C$4:$D$45,2,FALSE)</f>
        <v>2.3</v>
      </c>
      <c r="E12" s="23">
        <f>VLOOKUP(B12,'Q2 2018 full data'!$C$4:$D$45,2,FALSE)</f>
        <v>2.3</v>
      </c>
      <c r="F12" s="5"/>
      <c r="G12" s="60" t="s">
        <v>121</v>
      </c>
      <c r="H12" s="61">
        <f>VLOOKUP($H$4,'Q4 2017 full data'!$C$4:$T$51,8,FALSE)</f>
        <v>0</v>
      </c>
      <c r="I12" s="61">
        <f>VLOOKUP($H$4,'Q1 2018 full data'!$C$4:$T$50,8,FALSE)</f>
        <v>2</v>
      </c>
      <c r="J12" s="61">
        <f>VLOOKUP($H$4,'Q2 2018 full data'!$C$4:$T$50,8,FALSE)</f>
        <v>5</v>
      </c>
    </row>
    <row r="13">
      <c r="B13" s="22" t="s">
        <v>126</v>
      </c>
      <c r="C13" s="22">
        <f>VLOOKUP(B13,'Q4 2017 full data'!$C$4:$D$45,2,FALSE)</f>
        <v>2.55</v>
      </c>
      <c r="D13" s="22">
        <f>VLOOKUP(B13,'Q1 2018 full data'!$C$4:$D$45,2,FALSE)</f>
        <v>2.95</v>
      </c>
      <c r="E13" s="23">
        <f>VLOOKUP(B13,'Q2 2018 full data'!$C$4:$D$45,2,FALSE)</f>
        <v>3.4</v>
      </c>
      <c r="G13" s="60" t="s">
        <v>129</v>
      </c>
      <c r="H13" s="63" t="str">
        <f>VLOOKUP($H$4,'Q4 2017 full data'!$C$4:$T$51,9,FALSE)</f>
        <v>Not provided</v>
      </c>
      <c r="I13" s="63" t="str">
        <f>VLOOKUP($H$4,'Q1 2018 full data'!$C$4:$T$50,9,FALSE)</f>
        <v>Not consented</v>
      </c>
      <c r="J13" s="63" t="str">
        <f>VLOOKUP($H$4,'Q2 2018 full data'!$C$4:$T$50,9,FALSE)</f>
        <v>Not consented</v>
      </c>
    </row>
    <row r="14">
      <c r="B14" s="18" t="s">
        <v>113</v>
      </c>
      <c r="C14" s="22">
        <f>VLOOKUP(B14,'Q4 2017 full data'!$C$4:$D$45,2,FALSE)</f>
        <v>3.7</v>
      </c>
      <c r="D14" s="22">
        <f>VLOOKUP(B14,'Q1 2018 full data'!$C$4:$D$45,2,FALSE)</f>
        <v>3.85</v>
      </c>
      <c r="E14" s="23">
        <f>VLOOKUP(B14,'Q2 2018 full data'!$C$4:$D$45,2,FALSE)</f>
        <v>4.05</v>
      </c>
      <c r="F14" s="5"/>
      <c r="G14" s="60" t="s">
        <v>135</v>
      </c>
      <c r="H14" s="61">
        <f>VLOOKUP($H$4,'Q4 2017 full data'!$C$4:$T$51,10,FALSE)</f>
        <v>0</v>
      </c>
      <c r="I14" s="61">
        <f>VLOOKUP($H$4,'Q1 2018 full data'!$C$4:$T$50,10,FALSE)</f>
        <v>3</v>
      </c>
      <c r="J14" s="61">
        <f>VLOOKUP($H$4,'Q2 2018 full data'!$C$4:$T$50,10,FALSE)</f>
        <v>3</v>
      </c>
    </row>
    <row r="15">
      <c r="B15" s="22" t="s">
        <v>120</v>
      </c>
      <c r="C15" s="66" t="str">
        <f>VLOOKUP(B15,'Q4 2017 full data'!$C$4:$D$45,2,FALSE)</f>
        <v>-</v>
      </c>
      <c r="D15" s="22">
        <f>VLOOKUP(B15,'Q1 2018 full data'!$C$4:$D$45,2,FALSE)</f>
        <v>4.3</v>
      </c>
      <c r="E15" s="23">
        <f>VLOOKUP(B15,'Q2 2018 full data'!$C$4:$D$45,2,FALSE)</f>
        <v>3.75</v>
      </c>
      <c r="G15" s="34" t="s">
        <v>143</v>
      </c>
      <c r="H15" s="38">
        <f>VLOOKUP($H$4,'Q4 2017 full data'!$C$4:$T$51,11,FALSE)</f>
        <v>0</v>
      </c>
      <c r="I15" s="38">
        <f>VLOOKUP($H$4,'Q1 2018 full data'!$C$4:$T$50,11,FALSE)</f>
        <v>2.5</v>
      </c>
      <c r="J15" s="38">
        <f>VLOOKUP($H$4,'Q2 2018 full data'!$C$4:$T$50,11,FALSE)</f>
        <v>4</v>
      </c>
    </row>
    <row r="16">
      <c r="B16" s="22" t="s">
        <v>131</v>
      </c>
      <c r="C16" s="22">
        <f>VLOOKUP(B16,'Q4 2017 full data'!$C$4:$D$45,2,FALSE)</f>
        <v>1.9</v>
      </c>
      <c r="D16" s="22">
        <f>VLOOKUP(B16,'Q1 2018 full data'!$C$4:$D$45,2,FALSE)</f>
        <v>2.3</v>
      </c>
      <c r="E16" s="23">
        <f>VLOOKUP(B16,'Q2 2018 full data'!$C$4:$D$45,2,FALSE)</f>
        <v>2.7</v>
      </c>
      <c r="F16" s="5"/>
      <c r="G16" s="26" t="s">
        <v>146</v>
      </c>
      <c r="H16" s="59" t="str">
        <f>VLOOKUP($H$4,'Q4 2017 full data'!$C$4:$T$51,12,FALSE)</f>
        <v>Not provided</v>
      </c>
      <c r="I16" s="59" t="str">
        <f>VLOOKUP($H$4,'Q1 2018 full data'!$C$4:$T$50,12,FALSE)</f>
        <v>Not consented</v>
      </c>
      <c r="J16" s="59" t="str">
        <f>VLOOKUP($H$4,'Q2 2018 full data'!$C$4:$T$50,12,FALSE)</f>
        <v>Not consented</v>
      </c>
    </row>
    <row r="17">
      <c r="B17" s="22" t="s">
        <v>124</v>
      </c>
      <c r="C17" s="22">
        <f>VLOOKUP(B17,'Q4 2017 full data'!$C$4:$D$45,2,FALSE)</f>
        <v>3.3</v>
      </c>
      <c r="D17" s="22">
        <f>VLOOKUP(B17,'Q1 2018 full data'!$C$4:$D$45,2,FALSE)</f>
        <v>3.4</v>
      </c>
      <c r="E17" s="23">
        <f>VLOOKUP(B17,'Q2 2018 full data'!$C$4:$D$45,2,FALSE)</f>
        <v>3.6</v>
      </c>
      <c r="G17" s="34" t="s">
        <v>98</v>
      </c>
      <c r="H17" s="38">
        <f>VLOOKUP($H$4,'Q4 2017 full data'!$C$4:$T$51,13,FALSE)</f>
        <v>0</v>
      </c>
      <c r="I17" s="38">
        <f>VLOOKUP($H$4,'Q1 2018 full data'!$C$4:$T$50,13,FALSE)</f>
        <v>1</v>
      </c>
      <c r="J17" s="38">
        <f>VLOOKUP($H$4,'Q2 2018 full data'!$C$4:$T$50,13,FALSE)</f>
        <v>1</v>
      </c>
    </row>
    <row r="18">
      <c r="B18" s="42" t="s">
        <v>134</v>
      </c>
      <c r="C18" s="22">
        <f>VLOOKUP(B18,'Q4 2017 full data'!$C$4:$D$45,2,FALSE)</f>
        <v>3.2</v>
      </c>
      <c r="D18" s="22">
        <f>VLOOKUP(B18,'Q1 2018 full data'!$C$4:$D$45,2,FALSE)</f>
        <v>3.1</v>
      </c>
      <c r="E18" s="23">
        <f>VLOOKUP(B18,'Q2 2018 full data'!$C$4:$D$45,2,FALSE)</f>
        <v>2.55</v>
      </c>
      <c r="F18" s="5"/>
      <c r="G18" s="80" t="s">
        <v>150</v>
      </c>
      <c r="H18" s="81">
        <f>VLOOKUP($H$4,'Q4 2017 full data'!$C$4:$T$51,18,FALSE)</f>
        <v>0</v>
      </c>
      <c r="I18" s="81">
        <f>VLOOKUP($H$4,'Q1 2018 full data'!$C$4:$T$50,18,FALSE)</f>
        <v>0</v>
      </c>
      <c r="J18" s="81">
        <f>VLOOKUP($H$4,'Q2 2018 full data'!$C$4:$T$50,18,FALSE)</f>
        <v>0</v>
      </c>
    </row>
    <row r="19">
      <c r="B19" s="18" t="s">
        <v>128</v>
      </c>
      <c r="C19" s="22">
        <f>VLOOKUP(B19,'Q4 2017 full data'!$C$4:$D$45,2,FALSE)</f>
        <v>2.25</v>
      </c>
      <c r="D19" s="22">
        <f>VLOOKUP(B19,'Q1 2018 full data'!$C$4:$D$45,2,FALSE)</f>
        <v>2.55</v>
      </c>
      <c r="E19" s="23">
        <f>VLOOKUP(B19,'Q2 2018 full data'!$C$4:$D$45,2,FALSE)</f>
        <v>3</v>
      </c>
      <c r="G19" s="82" t="s">
        <v>151</v>
      </c>
      <c r="H19" s="81">
        <f>VLOOKUP($H$4,'Q4 2017 full data'!$C$4:$T$51,2,FALSE)</f>
        <v>1.4</v>
      </c>
      <c r="I19" s="81">
        <f>VLOOKUP($H$4,'Q1 2018 full data'!$C$4:$T$50,2,FALSE)</f>
        <v>1.7</v>
      </c>
      <c r="J19" s="81">
        <f>VLOOKUP($H$4,'Q2 2018 full data'!$C$4:$T$50,2,FALSE)</f>
        <v>2.55</v>
      </c>
    </row>
    <row r="20">
      <c r="B20" s="22" t="s">
        <v>115</v>
      </c>
      <c r="C20" s="66" t="str">
        <f>VLOOKUP(B20,'Q4 2017 full data'!$C$4:$D$45,2,FALSE)</f>
        <v>-</v>
      </c>
      <c r="D20" s="22">
        <f>VLOOKUP(B20,'Q1 2018 full data'!$C$4:$D$45,2,FALSE)</f>
        <v>4.05</v>
      </c>
      <c r="E20" s="23">
        <f>VLOOKUP(B20,'Q2 2018 full data'!$C$4:$D$45,2,FALSE)</f>
        <v>4.05</v>
      </c>
      <c r="F20" s="5"/>
    </row>
    <row r="21">
      <c r="B21" s="22" t="s">
        <v>140</v>
      </c>
      <c r="C21" s="22">
        <f>VLOOKUP(B21,'Q4 2017 full data'!$C$4:$D$45,2,FALSE)</f>
        <v>2.2</v>
      </c>
      <c r="D21" s="22">
        <f>VLOOKUP(B21,'Q1 2018 full data'!$C$4:$D$45,2,FALSE)</f>
        <v>2.2</v>
      </c>
      <c r="E21" s="23">
        <f>VLOOKUP(B21,'Q2 2018 full data'!$C$4:$D$45,2,FALSE)</f>
        <v>2.1</v>
      </c>
    </row>
    <row r="22">
      <c r="B22" s="22" t="s">
        <v>153</v>
      </c>
      <c r="C22" s="22">
        <f>VLOOKUP(B22,'Q4 2017 full data'!$C$4:$D$45,2,FALSE)</f>
        <v>1.3</v>
      </c>
      <c r="D22" s="22">
        <f>VLOOKUP(B22,'Q1 2018 full data'!$C$4:$D$45,2,FALSE)</f>
        <v>0.35</v>
      </c>
      <c r="E22" s="58" t="s">
        <v>154</v>
      </c>
      <c r="F22" s="5"/>
      <c r="G22" s="5"/>
      <c r="H22" s="5"/>
    </row>
    <row r="23">
      <c r="B23" s="18" t="s">
        <v>138</v>
      </c>
      <c r="C23" s="22">
        <f>VLOOKUP(B23,'Q4 2017 full data'!$C$4:$D$45,2,FALSE)</f>
        <v>2.25</v>
      </c>
      <c r="D23" s="22">
        <f>VLOOKUP(B23,'Q1 2018 full data'!$C$4:$D$45,2,FALSE)</f>
        <v>2.4</v>
      </c>
      <c r="E23" s="23">
        <f>VLOOKUP(B23,'Q2 2018 full data'!$C$4:$D$45,2,FALSE)</f>
        <v>2.15</v>
      </c>
    </row>
    <row r="24">
      <c r="B24" s="18" t="s">
        <v>127</v>
      </c>
      <c r="C24" s="22">
        <f>VLOOKUP(B24,'Q4 2017 full data'!$C$4:$D$45,2,FALSE)</f>
        <v>3.6</v>
      </c>
      <c r="D24" s="22">
        <f>VLOOKUP(B24,'Q1 2018 full data'!$C$4:$D$45,2,FALSE)</f>
        <v>3.4</v>
      </c>
      <c r="E24" s="23">
        <f>VLOOKUP(B24,'Q2 2018 full data'!$C$4:$D$45,2,FALSE)</f>
        <v>3.4</v>
      </c>
      <c r="F24" s="5"/>
      <c r="G24" s="5"/>
      <c r="H24" s="5"/>
    </row>
    <row r="25">
      <c r="B25" s="18" t="s">
        <v>112</v>
      </c>
      <c r="C25" s="22">
        <f>VLOOKUP(B25,'Q4 2017 full data'!$C$4:$D$45,2,FALSE)</f>
        <v>4.15</v>
      </c>
      <c r="D25" s="22">
        <f>VLOOKUP(B25,'Q1 2018 full data'!$C$4:$D$45,2,FALSE)</f>
        <v>3.8</v>
      </c>
      <c r="E25" s="23">
        <f>VLOOKUP(B25,'Q2 2018 full data'!$C$4:$D$45,2,FALSE)</f>
        <v>4.3</v>
      </c>
      <c r="F25" s="5"/>
      <c r="G25" s="5"/>
      <c r="H25" s="5"/>
    </row>
    <row r="26">
      <c r="B26" s="22" t="s">
        <v>145</v>
      </c>
      <c r="C26" s="66" t="s">
        <v>154</v>
      </c>
      <c r="D26" s="66" t="s">
        <v>154</v>
      </c>
      <c r="E26" s="58" t="s">
        <v>154</v>
      </c>
      <c r="F26" s="5"/>
      <c r="G26" s="5"/>
      <c r="H26" s="5"/>
    </row>
    <row r="27">
      <c r="B27" s="22" t="s">
        <v>125</v>
      </c>
      <c r="C27" s="22">
        <f>VLOOKUP(B27,'Q4 2017 full data'!$C$4:$D$45,2,FALSE)</f>
        <v>3.7</v>
      </c>
      <c r="D27" s="22">
        <f>VLOOKUP(B27,'Q1 2018 full data'!$C$4:$D$45,2,FALSE)</f>
        <v>3.55</v>
      </c>
      <c r="E27" s="23">
        <f>VLOOKUP(B27,'Q2 2018 full data'!$C$4:$D$45,2,FALSE)</f>
        <v>3.45</v>
      </c>
      <c r="F27" s="5"/>
      <c r="G27" s="5"/>
      <c r="H27" s="5"/>
    </row>
    <row r="28">
      <c r="B28" s="18" t="s">
        <v>137</v>
      </c>
      <c r="C28" s="22">
        <f>VLOOKUP(B28,'Q4 2017 full data'!$C$4:$D$45,2,FALSE)</f>
        <v>2.85</v>
      </c>
      <c r="D28" s="22">
        <f>VLOOKUP(B28,'Q1 2018 full data'!$C$4:$D$45,2,FALSE)</f>
        <v>2.85</v>
      </c>
      <c r="E28" s="23">
        <f>VLOOKUP(B28,'Q2 2018 full data'!$C$4:$D$45,2,FALSE)</f>
        <v>2.4</v>
      </c>
      <c r="F28" s="5"/>
      <c r="G28" s="5"/>
      <c r="H28" s="5"/>
    </row>
    <row r="29">
      <c r="B29" s="22" t="s">
        <v>133</v>
      </c>
      <c r="C29" s="22">
        <f>VLOOKUP(B29,'Q4 2017 full data'!$C$4:$D$45,2,FALSE)</f>
        <v>2.05</v>
      </c>
      <c r="D29" s="22">
        <f>VLOOKUP(B29,'Q1 2018 full data'!$C$4:$D$45,2,FALSE)</f>
        <v>1.7</v>
      </c>
      <c r="E29" s="23">
        <f>VLOOKUP(B29,'Q2 2018 full data'!$C$4:$D$45,2,FALSE)</f>
        <v>2.55</v>
      </c>
      <c r="F29" s="5"/>
      <c r="G29" s="5"/>
      <c r="H29" s="5"/>
    </row>
    <row r="30">
      <c r="B30" s="22" t="s">
        <v>123</v>
      </c>
      <c r="C30" s="22">
        <f>VLOOKUP(B30,'Q4 2017 full data'!$C$4:$D$45,2,FALSE)</f>
        <v>3.45</v>
      </c>
      <c r="D30" s="22">
        <f>VLOOKUP(B30,'Q1 2018 full data'!$C$4:$D$45,2,FALSE)</f>
        <v>3.3</v>
      </c>
      <c r="E30" s="23">
        <f>VLOOKUP(B30,'Q2 2018 full data'!$C$4:$D$45,2,FALSE)</f>
        <v>3.65</v>
      </c>
      <c r="F30" s="5"/>
      <c r="G30" s="5"/>
      <c r="H30" s="5"/>
    </row>
    <row r="31">
      <c r="B31" s="18" t="s">
        <v>105</v>
      </c>
      <c r="C31" s="22">
        <f>VLOOKUP(B31,'Q4 2017 full data'!$C$4:$D$45,2,FALSE)</f>
        <v>4.7</v>
      </c>
      <c r="D31" s="22">
        <f>VLOOKUP(B31,'Q1 2018 full data'!$C$4:$D$45,2,FALSE)</f>
        <v>4.8</v>
      </c>
      <c r="E31" s="23">
        <f>VLOOKUP(B31,'Q2 2018 full data'!$C$4:$D$45,2,FALSE)</f>
        <v>4.7</v>
      </c>
      <c r="F31" s="5"/>
      <c r="G31" s="5"/>
      <c r="H31" s="5"/>
    </row>
    <row r="32">
      <c r="B32" s="22" t="s">
        <v>141</v>
      </c>
      <c r="C32" s="66" t="s">
        <v>154</v>
      </c>
      <c r="D32" s="66" t="str">
        <f>VLOOKUP(B32,'Q1 2018 full data'!$C$4:$D$45,2,FALSE)</f>
        <v>-</v>
      </c>
      <c r="E32" s="23">
        <f>VLOOKUP(B32,'Q2 2018 full data'!$C$4:$D$45,2,FALSE)</f>
        <v>1.8</v>
      </c>
      <c r="F32" s="5"/>
      <c r="G32" s="5"/>
      <c r="H32" s="5"/>
    </row>
    <row r="33">
      <c r="B33" s="22" t="s">
        <v>139</v>
      </c>
      <c r="C33" s="22">
        <f>VLOOKUP(B33,'Q4 2017 full data'!$C$4:$D$45,2,FALSE)</f>
        <v>1.9</v>
      </c>
      <c r="D33" s="22">
        <f>VLOOKUP(B33,'Q1 2018 full data'!$C$4:$D$45,2,FALSE)</f>
        <v>2</v>
      </c>
      <c r="E33" s="23">
        <f>VLOOKUP(B33,'Q2 2018 full data'!$C$4:$D$45,2,FALSE)</f>
        <v>2.1</v>
      </c>
      <c r="F33" s="5"/>
      <c r="G33" s="5"/>
      <c r="H33" s="5"/>
    </row>
    <row r="34">
      <c r="B34" s="18" t="s">
        <v>116</v>
      </c>
      <c r="C34" s="22">
        <f>VLOOKUP(B34,'Q4 2017 full data'!$C$4:$D$45,2,FALSE)</f>
        <v>3.95</v>
      </c>
      <c r="D34" s="22">
        <f>VLOOKUP(B34,'Q1 2018 full data'!$C$4:$D$45,2,FALSE)</f>
        <v>4.25</v>
      </c>
      <c r="E34" s="23">
        <f>VLOOKUP(B34,'Q2 2018 full data'!$C$4:$D$45,2,FALSE)</f>
        <v>3.95</v>
      </c>
      <c r="F34" s="5"/>
      <c r="G34" s="5"/>
      <c r="H34" s="5"/>
    </row>
    <row r="35">
      <c r="B35" s="22" t="s">
        <v>136</v>
      </c>
      <c r="C35" s="66" t="s">
        <v>154</v>
      </c>
      <c r="D35" s="66" t="s">
        <v>154</v>
      </c>
      <c r="E35" s="23">
        <f>VLOOKUP(B35,'Q2 2018 full data'!$C$4:$D$45,2,FALSE)</f>
        <v>2.5</v>
      </c>
      <c r="F35" s="5"/>
      <c r="G35" s="5"/>
      <c r="H35" s="5"/>
    </row>
    <row r="36">
      <c r="B36" s="22" t="s">
        <v>117</v>
      </c>
      <c r="C36" s="66" t="str">
        <f>VLOOKUP(B36,'Q4 2017 full data'!$C$4:$D$45,2,FALSE)</f>
        <v>-</v>
      </c>
      <c r="D36" s="22">
        <f>VLOOKUP(B36,'Q1 2018 full data'!$C$4:$D$45,2,FALSE)</f>
        <v>3.85</v>
      </c>
      <c r="E36" s="23">
        <f>VLOOKUP(B36,'Q2 2018 full data'!$C$4:$D$45,2,FALSE)</f>
        <v>3.95</v>
      </c>
      <c r="F36" s="5"/>
      <c r="G36" s="5"/>
      <c r="H36" s="5"/>
    </row>
    <row r="37">
      <c r="B37" s="22" t="s">
        <v>142</v>
      </c>
      <c r="C37" s="66" t="str">
        <f>VLOOKUP(B37,'Q4 2017 full data'!$C$4:$D$45,2,FALSE)</f>
        <v>-</v>
      </c>
      <c r="D37" s="22">
        <f>VLOOKUP(B37,'Q1 2018 full data'!$C$4:$D$45,2,FALSE)</f>
        <v>1.6</v>
      </c>
      <c r="E37" s="23">
        <f>VLOOKUP(B37,'Q2 2018 full data'!$C$4:$D$45,2,FALSE)</f>
        <v>1.45</v>
      </c>
    </row>
    <row r="38">
      <c r="B38" s="18" t="s">
        <v>130</v>
      </c>
      <c r="C38" s="22">
        <f>VLOOKUP(B38,'Q4 2017 full data'!$C$4:$D$45,2,FALSE)</f>
        <v>2.2</v>
      </c>
      <c r="D38" s="22">
        <f>VLOOKUP(B38,'Q1 2018 full data'!$C$4:$D$45,2,FALSE)</f>
        <v>2.2</v>
      </c>
      <c r="E38" s="23">
        <f>VLOOKUP(B38,'Q2 2018 full data'!$C$4:$D$45,2,FALSE)</f>
        <v>2.75</v>
      </c>
      <c r="F38" s="5"/>
      <c r="G38" s="5"/>
      <c r="H38" s="5"/>
    </row>
    <row r="39">
      <c r="B39" s="99" t="s">
        <v>119</v>
      </c>
      <c r="C39" s="100">
        <f>VLOOKUP(B39,'Q4 2017 full data'!$C$4:$D$45,2,FALSE)</f>
        <v>3.75</v>
      </c>
      <c r="D39" s="100">
        <f>VLOOKUP(B39,'Q1 2018 full data'!$C$4:$D$45,2,FALSE)</f>
        <v>3.45</v>
      </c>
      <c r="E39" s="69">
        <f>VLOOKUP(B39,'Q2 2018 full data'!$C$4:$D$45,2,FALSE)</f>
        <v>3.8</v>
      </c>
      <c r="F39" s="5"/>
      <c r="G39" s="5"/>
      <c r="H39" s="5"/>
    </row>
    <row r="40">
      <c r="B40" s="5"/>
      <c r="C40" s="5"/>
      <c r="D40" s="5"/>
      <c r="E40" s="5"/>
      <c r="F40" s="5"/>
      <c r="G40" s="5"/>
      <c r="H40" s="5"/>
    </row>
    <row r="55">
      <c r="B55" s="101" t="s">
        <v>178</v>
      </c>
      <c r="C55" s="8"/>
      <c r="D55" s="8"/>
      <c r="E55" s="8"/>
      <c r="F55" s="8"/>
      <c r="G55" s="10"/>
    </row>
    <row r="56">
      <c r="B56" s="20" t="s">
        <v>179</v>
      </c>
      <c r="C56" s="91"/>
      <c r="D56" s="91"/>
      <c r="E56" s="91"/>
      <c r="F56" s="91"/>
      <c r="G56" s="92"/>
    </row>
    <row r="57">
      <c r="B57" s="22" t="s">
        <v>180</v>
      </c>
      <c r="G57" s="94"/>
    </row>
    <row r="58">
      <c r="B58" s="22" t="s">
        <v>181</v>
      </c>
      <c r="G58" s="94"/>
    </row>
    <row r="59">
      <c r="B59" s="102" t="s">
        <v>182</v>
      </c>
      <c r="C59" s="103"/>
      <c r="D59" s="103"/>
      <c r="E59" s="103"/>
      <c r="F59" s="103"/>
      <c r="G59" s="104"/>
    </row>
  </sheetData>
  <autoFilter ref="$B$4:$D$39"/>
  <mergeCells count="6">
    <mergeCell ref="H4:I4"/>
    <mergeCell ref="B56:G56"/>
    <mergeCell ref="B55:G55"/>
    <mergeCell ref="B57:G57"/>
    <mergeCell ref="B58:G58"/>
    <mergeCell ref="B59:G59"/>
  </mergeCells>
  <dataValidations>
    <dataValidation type="list" allowBlank="1" sqref="H4">
      <formula1>'Supplier scores Q4 2017 onwards'!$B$5:$B$38</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xSplit="3.0" topLeftCell="D1" activePane="topRight" state="frozen"/>
      <selection activeCell="E2" sqref="E2" pane="topRight"/>
    </sheetView>
  </sheetViews>
  <sheetFormatPr customHeight="1" defaultColWidth="14.43" defaultRowHeight="15.75"/>
  <cols>
    <col customWidth="1" min="1" max="1" width="5.0"/>
    <col customWidth="1" min="2" max="2" width="11.29"/>
    <col customWidth="1" min="3" max="3" width="24.86"/>
    <col customWidth="1" min="4" max="4" width="11.71"/>
    <col customWidth="1" min="5" max="5" width="23.57"/>
    <col customWidth="1" min="6" max="6" width="17.14"/>
    <col customWidth="1" min="7" max="7" width="18.29"/>
    <col customWidth="1" min="8" max="8" width="20.71"/>
    <col customWidth="1" min="15" max="19" width="16.86"/>
  </cols>
  <sheetData>
    <row r="1">
      <c r="A1" s="5"/>
      <c r="B1" s="5"/>
      <c r="C1" s="36"/>
      <c r="D1" s="3"/>
      <c r="E1" s="3"/>
      <c r="F1" s="3"/>
      <c r="G1" s="3"/>
      <c r="H1" s="3"/>
      <c r="I1" s="3"/>
      <c r="J1" s="3"/>
      <c r="K1" s="3"/>
      <c r="L1" s="3"/>
      <c r="M1" s="3"/>
      <c r="N1" s="3"/>
      <c r="O1" s="3"/>
      <c r="P1" s="3"/>
      <c r="Q1" s="3"/>
      <c r="R1" s="3"/>
      <c r="S1" s="3"/>
      <c r="T1" s="3"/>
      <c r="U1" s="3"/>
      <c r="V1" s="3"/>
    </row>
    <row r="2">
      <c r="A2" s="5"/>
      <c r="B2" s="11"/>
      <c r="C2" s="40"/>
      <c r="D2" s="41"/>
      <c r="E2" s="43" t="s">
        <v>78</v>
      </c>
      <c r="F2" s="10"/>
      <c r="G2" s="6" t="s">
        <v>37</v>
      </c>
      <c r="H2" s="10"/>
      <c r="I2" s="6" t="s">
        <v>26</v>
      </c>
      <c r="J2" s="8"/>
      <c r="K2" s="8"/>
      <c r="L2" s="8"/>
      <c r="M2" s="10"/>
      <c r="N2" s="6" t="s">
        <v>80</v>
      </c>
      <c r="O2" s="10"/>
      <c r="P2" s="6" t="s">
        <v>70</v>
      </c>
      <c r="Q2" s="8"/>
      <c r="R2" s="8"/>
      <c r="S2" s="8"/>
      <c r="T2" s="10"/>
      <c r="U2" s="3"/>
      <c r="V2" s="3"/>
    </row>
    <row r="3">
      <c r="A3" s="5"/>
      <c r="B3" s="47" t="s">
        <v>83</v>
      </c>
      <c r="C3" s="48" t="s">
        <v>84</v>
      </c>
      <c r="D3" s="49" t="s">
        <v>85</v>
      </c>
      <c r="E3" s="50" t="s">
        <v>88</v>
      </c>
      <c r="F3" s="4" t="s">
        <v>72</v>
      </c>
      <c r="G3" s="4" t="s">
        <v>89</v>
      </c>
      <c r="H3" s="4" t="s">
        <v>90</v>
      </c>
      <c r="I3" s="4" t="s">
        <v>91</v>
      </c>
      <c r="J3" s="4" t="s">
        <v>92</v>
      </c>
      <c r="K3" s="4" t="s">
        <v>93</v>
      </c>
      <c r="L3" s="4" t="s">
        <v>94</v>
      </c>
      <c r="M3" s="4" t="s">
        <v>96</v>
      </c>
      <c r="N3" s="4" t="s">
        <v>97</v>
      </c>
      <c r="O3" s="4" t="s">
        <v>98</v>
      </c>
      <c r="P3" s="4" t="s">
        <v>99</v>
      </c>
      <c r="Q3" s="4" t="s">
        <v>100</v>
      </c>
      <c r="R3" s="4" t="s">
        <v>101</v>
      </c>
      <c r="S3" s="4" t="s">
        <v>102</v>
      </c>
      <c r="T3" s="4" t="s">
        <v>48</v>
      </c>
      <c r="U3" s="3"/>
      <c r="V3" s="3"/>
    </row>
    <row r="4">
      <c r="A4" s="51"/>
      <c r="B4" s="52">
        <v>1.0</v>
      </c>
      <c r="C4" s="53" t="s">
        <v>105</v>
      </c>
      <c r="D4" s="54">
        <v>4.7</v>
      </c>
      <c r="E4" s="23">
        <v>23.3</v>
      </c>
      <c r="F4" s="23">
        <v>5.0</v>
      </c>
      <c r="G4" s="23">
        <v>29.0</v>
      </c>
      <c r="H4" s="23">
        <v>5.0</v>
      </c>
      <c r="I4" s="55">
        <v>0.976</v>
      </c>
      <c r="J4" s="23">
        <v>4.0</v>
      </c>
      <c r="K4" s="55">
        <v>0.997</v>
      </c>
      <c r="L4" s="23">
        <v>5.0</v>
      </c>
      <c r="M4" s="23">
        <v>4.5</v>
      </c>
      <c r="N4" s="55">
        <v>1.0</v>
      </c>
      <c r="O4" s="56">
        <v>5.0</v>
      </c>
      <c r="P4" s="23" t="s">
        <v>108</v>
      </c>
      <c r="Q4" s="23" t="s">
        <v>109</v>
      </c>
      <c r="R4" s="23" t="s">
        <v>109</v>
      </c>
      <c r="S4" s="23" t="s">
        <v>109</v>
      </c>
      <c r="T4" s="23">
        <v>3.0</v>
      </c>
      <c r="V4" s="3"/>
    </row>
    <row r="5">
      <c r="A5" s="51"/>
      <c r="B5" s="52">
        <v>2.0</v>
      </c>
      <c r="C5" s="53" t="s">
        <v>65</v>
      </c>
      <c r="D5" s="54">
        <v>4.35</v>
      </c>
      <c r="E5" s="23">
        <v>15.6</v>
      </c>
      <c r="F5" s="23">
        <v>5.0</v>
      </c>
      <c r="G5" s="23">
        <v>23.0</v>
      </c>
      <c r="H5" s="23">
        <v>5.0</v>
      </c>
      <c r="I5" s="57">
        <v>0.908</v>
      </c>
      <c r="J5" s="58">
        <v>3.0</v>
      </c>
      <c r="K5" s="55">
        <v>0.978</v>
      </c>
      <c r="L5" s="23">
        <v>4.0</v>
      </c>
      <c r="M5" s="23">
        <v>3.5</v>
      </c>
      <c r="N5" s="55">
        <v>0.977</v>
      </c>
      <c r="O5" s="56">
        <v>4.0</v>
      </c>
      <c r="P5" s="23" t="s">
        <v>108</v>
      </c>
      <c r="Q5" s="23" t="s">
        <v>109</v>
      </c>
      <c r="R5" s="23" t="s">
        <v>109</v>
      </c>
      <c r="S5" s="23" t="s">
        <v>109</v>
      </c>
      <c r="T5" s="23">
        <v>3.0</v>
      </c>
      <c r="V5" s="3"/>
    </row>
    <row r="6">
      <c r="A6" s="51"/>
      <c r="B6" s="52">
        <v>3.0</v>
      </c>
      <c r="C6" s="53" t="s">
        <v>112</v>
      </c>
      <c r="D6" s="54">
        <v>4.3</v>
      </c>
      <c r="E6" s="23">
        <v>39.9</v>
      </c>
      <c r="F6" s="23">
        <v>5.0</v>
      </c>
      <c r="G6" s="23">
        <v>52.0</v>
      </c>
      <c r="H6" s="23">
        <v>4.0</v>
      </c>
      <c r="I6" s="55">
        <v>0.909</v>
      </c>
      <c r="J6" s="23">
        <v>3.0</v>
      </c>
      <c r="K6" s="55">
        <v>0.976</v>
      </c>
      <c r="L6" s="23">
        <v>4.0</v>
      </c>
      <c r="M6" s="23">
        <v>3.5</v>
      </c>
      <c r="N6" s="55">
        <v>0.982</v>
      </c>
      <c r="O6" s="56">
        <v>5.0</v>
      </c>
      <c r="P6" s="23" t="s">
        <v>108</v>
      </c>
      <c r="Q6" s="23" t="s">
        <v>109</v>
      </c>
      <c r="R6" s="23" t="s">
        <v>109</v>
      </c>
      <c r="S6" s="23" t="s">
        <v>109</v>
      </c>
      <c r="T6" s="23">
        <v>3.0</v>
      </c>
      <c r="V6" s="3"/>
    </row>
    <row r="7">
      <c r="A7" s="51"/>
      <c r="B7" s="52">
        <v>4.0</v>
      </c>
      <c r="C7" s="53" t="s">
        <v>41</v>
      </c>
      <c r="D7" s="54">
        <v>4.25</v>
      </c>
      <c r="E7" s="23">
        <v>82.8</v>
      </c>
      <c r="F7" s="23">
        <v>4.0</v>
      </c>
      <c r="G7" s="23">
        <v>65.0</v>
      </c>
      <c r="H7" s="23">
        <v>4.0</v>
      </c>
      <c r="I7" s="55">
        <v>0.948</v>
      </c>
      <c r="J7" s="23">
        <v>3.0</v>
      </c>
      <c r="K7" s="55">
        <v>0.984</v>
      </c>
      <c r="L7" s="23">
        <v>5.0</v>
      </c>
      <c r="M7" s="23">
        <v>4.0</v>
      </c>
      <c r="N7" s="55">
        <v>0.981</v>
      </c>
      <c r="O7" s="56">
        <v>5.0</v>
      </c>
      <c r="P7" s="23" t="s">
        <v>108</v>
      </c>
      <c r="Q7" s="23" t="s">
        <v>108</v>
      </c>
      <c r="R7" s="23" t="s">
        <v>108</v>
      </c>
      <c r="S7" s="23" t="s">
        <v>108</v>
      </c>
      <c r="T7" s="23">
        <v>5.0</v>
      </c>
      <c r="V7" s="3"/>
    </row>
    <row r="8">
      <c r="A8" s="51"/>
      <c r="B8" s="52">
        <v>5.0</v>
      </c>
      <c r="C8" s="53" t="s">
        <v>113</v>
      </c>
      <c r="D8" s="54">
        <v>4.05</v>
      </c>
      <c r="E8" s="23">
        <v>92.5</v>
      </c>
      <c r="F8" s="23">
        <v>4.0</v>
      </c>
      <c r="G8" s="23">
        <v>174.0</v>
      </c>
      <c r="H8" s="23">
        <v>3.0</v>
      </c>
      <c r="I8" s="57">
        <v>0.957</v>
      </c>
      <c r="J8" s="58">
        <v>4.0</v>
      </c>
      <c r="K8" s="55">
        <v>0.977</v>
      </c>
      <c r="L8" s="23">
        <v>4.0</v>
      </c>
      <c r="M8" s="23">
        <v>4.0</v>
      </c>
      <c r="N8" s="55">
        <v>0.988</v>
      </c>
      <c r="O8" s="56">
        <v>5.0</v>
      </c>
      <c r="P8" s="23" t="s">
        <v>108</v>
      </c>
      <c r="Q8" s="23" t="s">
        <v>108</v>
      </c>
      <c r="R8" s="23" t="s">
        <v>108</v>
      </c>
      <c r="S8" s="23" t="s">
        <v>109</v>
      </c>
      <c r="T8" s="23">
        <v>5.0</v>
      </c>
      <c r="V8" s="3"/>
    </row>
    <row r="9">
      <c r="A9" s="51"/>
      <c r="B9" s="52">
        <v>6.0</v>
      </c>
      <c r="C9" s="53" t="s">
        <v>115</v>
      </c>
      <c r="D9" s="54">
        <v>4.05</v>
      </c>
      <c r="E9" s="23">
        <v>107.9</v>
      </c>
      <c r="F9" s="23">
        <v>4.0</v>
      </c>
      <c r="G9" s="23">
        <v>13.0</v>
      </c>
      <c r="H9" s="23">
        <v>5.0</v>
      </c>
      <c r="I9" s="55">
        <v>0.963</v>
      </c>
      <c r="J9" s="23">
        <v>4.0</v>
      </c>
      <c r="K9" s="55">
        <v>0.988</v>
      </c>
      <c r="L9" s="23">
        <v>5.0</v>
      </c>
      <c r="M9" s="23">
        <v>4.5</v>
      </c>
      <c r="N9" s="55">
        <v>1.0</v>
      </c>
      <c r="O9" s="56">
        <v>5.0</v>
      </c>
      <c r="P9" s="23" t="s">
        <v>109</v>
      </c>
      <c r="Q9" s="23" t="s">
        <v>109</v>
      </c>
      <c r="R9" s="23" t="s">
        <v>109</v>
      </c>
      <c r="S9" s="23" t="s">
        <v>109</v>
      </c>
      <c r="T9" s="23">
        <v>0.0</v>
      </c>
      <c r="V9" s="3"/>
    </row>
    <row r="10">
      <c r="A10" s="51"/>
      <c r="B10" s="52">
        <v>7.0</v>
      </c>
      <c r="C10" s="53" t="s">
        <v>116</v>
      </c>
      <c r="D10" s="54">
        <v>3.95</v>
      </c>
      <c r="E10" s="23">
        <v>51.4</v>
      </c>
      <c r="F10" s="23">
        <v>4.0</v>
      </c>
      <c r="G10" s="23">
        <v>112.0</v>
      </c>
      <c r="H10" s="23">
        <v>3.0</v>
      </c>
      <c r="I10" s="55">
        <v>0.965</v>
      </c>
      <c r="J10" s="23">
        <v>4.0</v>
      </c>
      <c r="K10" s="55">
        <v>0.939</v>
      </c>
      <c r="L10" s="23">
        <v>3.0</v>
      </c>
      <c r="M10" s="23">
        <v>3.5</v>
      </c>
      <c r="N10" s="55">
        <v>0.991</v>
      </c>
      <c r="O10" s="56">
        <v>5.0</v>
      </c>
      <c r="P10" s="23" t="s">
        <v>108</v>
      </c>
      <c r="Q10" s="23" t="s">
        <v>108</v>
      </c>
      <c r="R10" s="23" t="s">
        <v>108</v>
      </c>
      <c r="S10" s="23" t="s">
        <v>108</v>
      </c>
      <c r="T10" s="23">
        <v>5.0</v>
      </c>
      <c r="V10" s="3"/>
    </row>
    <row r="11">
      <c r="A11" s="51"/>
      <c r="B11" s="52">
        <v>8.0</v>
      </c>
      <c r="C11" s="53" t="s">
        <v>117</v>
      </c>
      <c r="D11" s="54">
        <v>3.95</v>
      </c>
      <c r="E11" s="23">
        <v>137.9</v>
      </c>
      <c r="F11" s="23">
        <v>4.0</v>
      </c>
      <c r="G11" s="23">
        <v>24.0</v>
      </c>
      <c r="H11" s="23">
        <v>5.0</v>
      </c>
      <c r="I11" s="55">
        <v>0.935</v>
      </c>
      <c r="J11" s="23">
        <v>3.0</v>
      </c>
      <c r="K11" s="55">
        <v>0.849</v>
      </c>
      <c r="L11" s="23">
        <v>2.0</v>
      </c>
      <c r="M11" s="23">
        <v>2.5</v>
      </c>
      <c r="N11" s="55">
        <v>0.99</v>
      </c>
      <c r="O11" s="56">
        <v>5.0</v>
      </c>
      <c r="P11" s="23" t="s">
        <v>108</v>
      </c>
      <c r="Q11" s="23" t="s">
        <v>109</v>
      </c>
      <c r="R11" s="23" t="s">
        <v>109</v>
      </c>
      <c r="S11" s="23" t="s">
        <v>109</v>
      </c>
      <c r="T11" s="23">
        <v>3.0</v>
      </c>
      <c r="V11" s="3"/>
    </row>
    <row r="12">
      <c r="A12" s="51"/>
      <c r="B12" s="52">
        <v>9.0</v>
      </c>
      <c r="C12" s="53" t="s">
        <v>36</v>
      </c>
      <c r="D12" s="54">
        <v>3.85</v>
      </c>
      <c r="E12" s="23">
        <v>112.2</v>
      </c>
      <c r="F12" s="23">
        <v>4.0</v>
      </c>
      <c r="G12" s="23">
        <v>35.0</v>
      </c>
      <c r="H12" s="23">
        <v>4.0</v>
      </c>
      <c r="I12" s="55">
        <v>0.998</v>
      </c>
      <c r="J12" s="23">
        <v>5.0</v>
      </c>
      <c r="K12" s="55">
        <v>0.944</v>
      </c>
      <c r="L12" s="23">
        <v>3.0</v>
      </c>
      <c r="M12" s="23">
        <v>4.0</v>
      </c>
      <c r="N12" s="55">
        <v>1.0</v>
      </c>
      <c r="O12" s="56">
        <v>5.0</v>
      </c>
      <c r="P12" s="23" t="s">
        <v>109</v>
      </c>
      <c r="Q12" s="23" t="s">
        <v>108</v>
      </c>
      <c r="R12" s="23" t="s">
        <v>109</v>
      </c>
      <c r="S12" s="23" t="s">
        <v>109</v>
      </c>
      <c r="T12" s="23">
        <v>1.0</v>
      </c>
      <c r="V12" s="3"/>
    </row>
    <row r="13">
      <c r="A13" s="51"/>
      <c r="B13" s="52">
        <v>10.0</v>
      </c>
      <c r="C13" s="53" t="s">
        <v>119</v>
      </c>
      <c r="D13" s="54">
        <v>3.8</v>
      </c>
      <c r="E13" s="23">
        <v>128.4</v>
      </c>
      <c r="F13" s="23">
        <v>4.0</v>
      </c>
      <c r="G13" s="23">
        <v>164.0</v>
      </c>
      <c r="H13" s="23">
        <v>3.0</v>
      </c>
      <c r="I13" s="55">
        <v>0.939</v>
      </c>
      <c r="J13" s="23">
        <v>3.0</v>
      </c>
      <c r="K13" s="55">
        <v>0.997</v>
      </c>
      <c r="L13" s="23">
        <v>5.0</v>
      </c>
      <c r="M13" s="23">
        <v>4.0</v>
      </c>
      <c r="N13" s="55">
        <v>0.965</v>
      </c>
      <c r="O13" s="56">
        <v>4.0</v>
      </c>
      <c r="P13" s="23" t="s">
        <v>108</v>
      </c>
      <c r="Q13" s="23" t="s">
        <v>108</v>
      </c>
      <c r="R13" s="23" t="s">
        <v>109</v>
      </c>
      <c r="S13" s="23" t="s">
        <v>109</v>
      </c>
      <c r="T13" s="23">
        <v>4.0</v>
      </c>
      <c r="V13" s="3"/>
    </row>
    <row r="14">
      <c r="A14" s="51"/>
      <c r="B14" s="52">
        <v>11.0</v>
      </c>
      <c r="C14" s="53" t="s">
        <v>120</v>
      </c>
      <c r="D14" s="54">
        <v>3.75</v>
      </c>
      <c r="E14" s="23">
        <v>54.8</v>
      </c>
      <c r="F14" s="23">
        <v>4.0</v>
      </c>
      <c r="G14" s="23">
        <v>90.0</v>
      </c>
      <c r="H14" s="23">
        <v>4.0</v>
      </c>
      <c r="I14" s="55">
        <v>0.933</v>
      </c>
      <c r="J14" s="23">
        <v>3.0</v>
      </c>
      <c r="K14" s="55">
        <v>0.984</v>
      </c>
      <c r="L14" s="23">
        <v>5.0</v>
      </c>
      <c r="M14" s="23">
        <v>4.0</v>
      </c>
      <c r="N14" s="55">
        <v>1.0</v>
      </c>
      <c r="O14" s="56">
        <v>5.0</v>
      </c>
      <c r="P14" s="23" t="s">
        <v>109</v>
      </c>
      <c r="Q14" s="23" t="s">
        <v>109</v>
      </c>
      <c r="R14" s="23" t="s">
        <v>109</v>
      </c>
      <c r="S14" s="23" t="s">
        <v>109</v>
      </c>
      <c r="T14" s="23">
        <v>0.0</v>
      </c>
      <c r="V14" s="3"/>
    </row>
    <row r="15">
      <c r="A15" s="51"/>
      <c r="B15" s="52">
        <v>12.0</v>
      </c>
      <c r="C15" s="53" t="s">
        <v>95</v>
      </c>
      <c r="D15" s="54">
        <v>3.75</v>
      </c>
      <c r="E15" s="23">
        <v>62.3</v>
      </c>
      <c r="F15" s="23">
        <v>4.0</v>
      </c>
      <c r="G15" s="23">
        <v>99.0</v>
      </c>
      <c r="H15" s="23">
        <v>3.0</v>
      </c>
      <c r="I15" s="58" t="s">
        <v>122</v>
      </c>
      <c r="J15" s="58" t="s">
        <v>122</v>
      </c>
      <c r="K15" s="55">
        <v>1.0</v>
      </c>
      <c r="L15" s="23">
        <v>5.0</v>
      </c>
      <c r="M15" s="23">
        <v>5.0</v>
      </c>
      <c r="N15" s="55">
        <v>0.985</v>
      </c>
      <c r="O15" s="56">
        <v>5.0</v>
      </c>
      <c r="P15" s="23" t="s">
        <v>109</v>
      </c>
      <c r="Q15" s="23" t="s">
        <v>109</v>
      </c>
      <c r="R15" s="23" t="s">
        <v>109</v>
      </c>
      <c r="S15" s="23" t="s">
        <v>109</v>
      </c>
      <c r="T15" s="23">
        <v>0.0</v>
      </c>
    </row>
    <row r="16">
      <c r="A16" s="51"/>
      <c r="B16" s="52">
        <v>13.0</v>
      </c>
      <c r="C16" s="53" t="s">
        <v>123</v>
      </c>
      <c r="D16" s="54">
        <v>3.65</v>
      </c>
      <c r="E16" s="23">
        <v>503.1</v>
      </c>
      <c r="F16" s="23">
        <v>2.0</v>
      </c>
      <c r="G16" s="23">
        <v>77.0</v>
      </c>
      <c r="H16" s="23">
        <v>4.0</v>
      </c>
      <c r="I16" s="55">
        <v>0.97</v>
      </c>
      <c r="J16" s="23">
        <v>4.0</v>
      </c>
      <c r="K16" s="55">
        <v>0.99</v>
      </c>
      <c r="L16" s="23">
        <v>5.0</v>
      </c>
      <c r="M16" s="23">
        <v>4.5</v>
      </c>
      <c r="N16" s="55">
        <v>0.985</v>
      </c>
      <c r="O16" s="56">
        <v>5.0</v>
      </c>
      <c r="P16" s="23" t="s">
        <v>108</v>
      </c>
      <c r="Q16" s="23" t="s">
        <v>108</v>
      </c>
      <c r="R16" s="23" t="s">
        <v>108</v>
      </c>
      <c r="S16" s="23" t="s">
        <v>109</v>
      </c>
      <c r="T16" s="23">
        <v>5.0</v>
      </c>
      <c r="V16" s="3"/>
    </row>
    <row r="17">
      <c r="A17" s="51"/>
      <c r="B17" s="52">
        <v>14.0</v>
      </c>
      <c r="C17" s="53" t="s">
        <v>124</v>
      </c>
      <c r="D17" s="54">
        <v>3.6</v>
      </c>
      <c r="E17" s="23">
        <v>249.7</v>
      </c>
      <c r="F17" s="23">
        <v>3.0</v>
      </c>
      <c r="G17" s="23">
        <v>177.0</v>
      </c>
      <c r="H17" s="23">
        <v>3.0</v>
      </c>
      <c r="I17" s="55">
        <v>0.931</v>
      </c>
      <c r="J17" s="23">
        <v>3.0</v>
      </c>
      <c r="K17" s="55">
        <v>0.986</v>
      </c>
      <c r="L17" s="23">
        <v>5.0</v>
      </c>
      <c r="M17" s="23">
        <v>4.0</v>
      </c>
      <c r="N17" s="55">
        <v>0.999</v>
      </c>
      <c r="O17" s="56">
        <v>5.0</v>
      </c>
      <c r="P17" s="23" t="s">
        <v>108</v>
      </c>
      <c r="Q17" s="23" t="s">
        <v>108</v>
      </c>
      <c r="R17" s="23" t="s">
        <v>109</v>
      </c>
      <c r="S17" s="23" t="s">
        <v>109</v>
      </c>
      <c r="T17" s="23">
        <v>4.0</v>
      </c>
      <c r="V17" s="3"/>
    </row>
    <row r="18">
      <c r="A18" s="51"/>
      <c r="B18" s="52">
        <v>15.0</v>
      </c>
      <c r="C18" s="53" t="s">
        <v>125</v>
      </c>
      <c r="D18" s="54">
        <v>3.45</v>
      </c>
      <c r="E18" s="23">
        <v>84.4</v>
      </c>
      <c r="F18" s="23">
        <v>4.0</v>
      </c>
      <c r="G18" s="23">
        <v>64.0</v>
      </c>
      <c r="H18" s="23">
        <v>4.0</v>
      </c>
      <c r="I18" s="55">
        <v>0.955</v>
      </c>
      <c r="J18" s="23">
        <v>4.0</v>
      </c>
      <c r="K18" s="55">
        <v>0.966</v>
      </c>
      <c r="L18" s="23">
        <v>4.0</v>
      </c>
      <c r="M18" s="23">
        <v>4.0</v>
      </c>
      <c r="N18" s="55">
        <v>0.673</v>
      </c>
      <c r="O18" s="56">
        <v>1.0</v>
      </c>
      <c r="P18" s="23" t="s">
        <v>108</v>
      </c>
      <c r="Q18" s="23" t="s">
        <v>109</v>
      </c>
      <c r="R18" s="23" t="s">
        <v>109</v>
      </c>
      <c r="S18" s="23" t="s">
        <v>109</v>
      </c>
      <c r="T18" s="23">
        <v>3.0</v>
      </c>
    </row>
    <row r="19">
      <c r="A19" s="51"/>
      <c r="B19" s="52">
        <v>16.0</v>
      </c>
      <c r="C19" s="53" t="s">
        <v>126</v>
      </c>
      <c r="D19" s="54">
        <v>3.4</v>
      </c>
      <c r="E19" s="23">
        <v>194.4</v>
      </c>
      <c r="F19" s="23">
        <v>3.0</v>
      </c>
      <c r="G19" s="23">
        <v>131.0</v>
      </c>
      <c r="H19" s="23">
        <v>3.0</v>
      </c>
      <c r="I19" s="55">
        <v>0.879</v>
      </c>
      <c r="J19" s="23">
        <v>2.0</v>
      </c>
      <c r="K19" s="55">
        <v>0.958</v>
      </c>
      <c r="L19" s="23">
        <v>4.0</v>
      </c>
      <c r="M19" s="23">
        <v>3.0</v>
      </c>
      <c r="N19" s="55">
        <v>0.98</v>
      </c>
      <c r="O19" s="56">
        <v>5.0</v>
      </c>
      <c r="P19" s="23" t="s">
        <v>108</v>
      </c>
      <c r="Q19" s="23" t="s">
        <v>108</v>
      </c>
      <c r="R19" s="23" t="s">
        <v>109</v>
      </c>
      <c r="S19" s="23" t="s">
        <v>109</v>
      </c>
      <c r="T19" s="23">
        <v>4.0</v>
      </c>
    </row>
    <row r="20">
      <c r="A20" s="51"/>
      <c r="B20" s="52">
        <v>17.0</v>
      </c>
      <c r="C20" s="53" t="s">
        <v>127</v>
      </c>
      <c r="D20" s="54">
        <v>3.4</v>
      </c>
      <c r="E20" s="23">
        <v>237.2</v>
      </c>
      <c r="F20" s="23">
        <v>3.0</v>
      </c>
      <c r="G20" s="23">
        <v>193.0</v>
      </c>
      <c r="H20" s="23">
        <v>2.0</v>
      </c>
      <c r="I20" s="55">
        <v>0.953</v>
      </c>
      <c r="J20" s="23">
        <v>4.0</v>
      </c>
      <c r="K20" s="55">
        <v>0.947</v>
      </c>
      <c r="L20" s="23">
        <v>3.0</v>
      </c>
      <c r="M20" s="23">
        <v>3.5</v>
      </c>
      <c r="N20" s="55">
        <v>0.986</v>
      </c>
      <c r="O20" s="56">
        <v>5.0</v>
      </c>
      <c r="P20" s="23" t="s">
        <v>108</v>
      </c>
      <c r="Q20" s="23" t="s">
        <v>108</v>
      </c>
      <c r="R20" s="23" t="s">
        <v>108</v>
      </c>
      <c r="S20" s="23" t="s">
        <v>109</v>
      </c>
      <c r="T20" s="23">
        <v>5.0</v>
      </c>
      <c r="V20" s="3"/>
    </row>
    <row r="21">
      <c r="A21" s="51"/>
      <c r="B21" s="52">
        <v>18.0</v>
      </c>
      <c r="C21" s="62" t="s">
        <v>111</v>
      </c>
      <c r="D21" s="54">
        <v>3.15</v>
      </c>
      <c r="E21" s="23">
        <v>176.3</v>
      </c>
      <c r="F21" s="23">
        <v>3.0</v>
      </c>
      <c r="G21" s="23">
        <v>180.0</v>
      </c>
      <c r="H21" s="23">
        <v>3.0</v>
      </c>
      <c r="I21" s="55">
        <v>0.89</v>
      </c>
      <c r="J21" s="23">
        <v>2.0</v>
      </c>
      <c r="K21" s="55">
        <v>0.993</v>
      </c>
      <c r="L21" s="23">
        <v>5.0</v>
      </c>
      <c r="M21" s="23">
        <v>3.5</v>
      </c>
      <c r="N21" s="55">
        <v>0.889</v>
      </c>
      <c r="O21" s="56">
        <v>2.0</v>
      </c>
      <c r="P21" s="23" t="s">
        <v>108</v>
      </c>
      <c r="Q21" s="23" t="s">
        <v>108</v>
      </c>
      <c r="R21" s="23" t="s">
        <v>108</v>
      </c>
      <c r="S21" s="23" t="s">
        <v>109</v>
      </c>
      <c r="T21" s="23">
        <v>5.0</v>
      </c>
      <c r="V21" s="3"/>
    </row>
    <row r="22">
      <c r="A22" s="51"/>
      <c r="B22" s="52">
        <v>19.0</v>
      </c>
      <c r="C22" s="53" t="s">
        <v>128</v>
      </c>
      <c r="D22" s="54">
        <v>3.0</v>
      </c>
      <c r="E22" s="23">
        <v>266.4</v>
      </c>
      <c r="F22" s="23">
        <v>3.0</v>
      </c>
      <c r="G22" s="23">
        <v>155.0</v>
      </c>
      <c r="H22" s="23">
        <v>3.0</v>
      </c>
      <c r="I22" s="55">
        <v>0.944</v>
      </c>
      <c r="J22" s="23">
        <v>3.0</v>
      </c>
      <c r="K22" s="55">
        <v>0.881</v>
      </c>
      <c r="L22" s="23">
        <v>2.0</v>
      </c>
      <c r="M22" s="23">
        <v>2.5</v>
      </c>
      <c r="N22" s="55">
        <v>1.0</v>
      </c>
      <c r="O22" s="56">
        <v>5.0</v>
      </c>
      <c r="P22" s="23" t="s">
        <v>109</v>
      </c>
      <c r="Q22" s="23" t="s">
        <v>108</v>
      </c>
      <c r="R22" s="23" t="s">
        <v>109</v>
      </c>
      <c r="S22" s="23" t="s">
        <v>109</v>
      </c>
      <c r="T22" s="23">
        <v>1.0</v>
      </c>
      <c r="V22" s="3"/>
    </row>
    <row r="23">
      <c r="A23" s="51"/>
      <c r="B23" s="52">
        <v>20.0</v>
      </c>
      <c r="C23" s="53" t="s">
        <v>77</v>
      </c>
      <c r="D23" s="54">
        <v>3.0</v>
      </c>
      <c r="E23" s="23">
        <v>302.5</v>
      </c>
      <c r="F23" s="23">
        <v>2.0</v>
      </c>
      <c r="G23" s="23">
        <v>65.0</v>
      </c>
      <c r="H23" s="23">
        <v>4.0</v>
      </c>
      <c r="I23" s="55">
        <v>0.904</v>
      </c>
      <c r="J23" s="23">
        <v>3.0</v>
      </c>
      <c r="K23" s="55">
        <v>0.984</v>
      </c>
      <c r="L23" s="23">
        <v>5.0</v>
      </c>
      <c r="M23" s="23">
        <v>4.0</v>
      </c>
      <c r="N23" s="55">
        <v>0.952</v>
      </c>
      <c r="O23" s="56">
        <v>4.0</v>
      </c>
      <c r="P23" s="23" t="s">
        <v>109</v>
      </c>
      <c r="Q23" s="23" t="s">
        <v>108</v>
      </c>
      <c r="R23" s="23" t="s">
        <v>109</v>
      </c>
      <c r="S23" s="23" t="s">
        <v>109</v>
      </c>
      <c r="T23" s="23">
        <v>1.0</v>
      </c>
      <c r="V23" s="3"/>
    </row>
    <row r="24">
      <c r="A24" s="51"/>
      <c r="B24" s="52">
        <v>21.0</v>
      </c>
      <c r="C24" s="53" t="s">
        <v>130</v>
      </c>
      <c r="D24" s="54">
        <v>2.75</v>
      </c>
      <c r="E24" s="23">
        <v>131.0</v>
      </c>
      <c r="F24" s="23">
        <v>4.0</v>
      </c>
      <c r="G24" s="23">
        <v>82.0</v>
      </c>
      <c r="H24" s="23">
        <v>4.0</v>
      </c>
      <c r="I24" s="55">
        <v>0.675</v>
      </c>
      <c r="J24" s="23">
        <v>1.0</v>
      </c>
      <c r="K24" s="55">
        <v>0.877</v>
      </c>
      <c r="L24" s="23">
        <v>2.0</v>
      </c>
      <c r="M24" s="23">
        <v>1.5</v>
      </c>
      <c r="N24" s="55">
        <v>0.703</v>
      </c>
      <c r="O24" s="56">
        <v>1.0</v>
      </c>
      <c r="P24" s="23" t="s">
        <v>109</v>
      </c>
      <c r="Q24" s="23" t="s">
        <v>108</v>
      </c>
      <c r="R24" s="23" t="s">
        <v>109</v>
      </c>
      <c r="S24" s="23" t="s">
        <v>109</v>
      </c>
      <c r="T24" s="23">
        <v>1.0</v>
      </c>
    </row>
    <row r="25">
      <c r="A25" s="51"/>
      <c r="B25" s="52">
        <v>22.0</v>
      </c>
      <c r="C25" s="53" t="s">
        <v>131</v>
      </c>
      <c r="D25" s="54">
        <v>2.7</v>
      </c>
      <c r="E25" s="64">
        <v>1261.2</v>
      </c>
      <c r="F25" s="23">
        <v>1.0</v>
      </c>
      <c r="G25" s="58" t="s">
        <v>132</v>
      </c>
      <c r="H25" s="23">
        <v>4.0</v>
      </c>
      <c r="I25" s="58" t="s">
        <v>132</v>
      </c>
      <c r="J25" s="23">
        <v>3.0</v>
      </c>
      <c r="K25" s="58" t="s">
        <v>132</v>
      </c>
      <c r="L25" s="23">
        <v>5.0</v>
      </c>
      <c r="M25" s="23">
        <v>4.0</v>
      </c>
      <c r="N25" s="58" t="s">
        <v>132</v>
      </c>
      <c r="O25" s="56">
        <v>5.0</v>
      </c>
      <c r="P25" s="23" t="s">
        <v>109</v>
      </c>
      <c r="Q25" s="23" t="s">
        <v>109</v>
      </c>
      <c r="R25" s="23" t="s">
        <v>109</v>
      </c>
      <c r="S25" s="23" t="s">
        <v>109</v>
      </c>
      <c r="T25" s="23">
        <v>0.0</v>
      </c>
      <c r="V25" s="3"/>
    </row>
    <row r="26">
      <c r="A26" s="51"/>
      <c r="B26" s="52">
        <v>23.0</v>
      </c>
      <c r="C26" s="53" t="s">
        <v>20</v>
      </c>
      <c r="D26" s="54">
        <v>2.55</v>
      </c>
      <c r="E26" s="23">
        <v>129.4</v>
      </c>
      <c r="F26" s="23">
        <v>4.0</v>
      </c>
      <c r="G26" s="58" t="s">
        <v>132</v>
      </c>
      <c r="H26" s="23">
        <v>1.0</v>
      </c>
      <c r="I26" s="58" t="s">
        <v>132</v>
      </c>
      <c r="J26" s="23">
        <v>5.0</v>
      </c>
      <c r="K26" s="58" t="s">
        <v>132</v>
      </c>
      <c r="L26" s="23">
        <v>3.0</v>
      </c>
      <c r="M26" s="23">
        <v>4.0</v>
      </c>
      <c r="N26" s="58" t="s">
        <v>132</v>
      </c>
      <c r="O26" s="56">
        <v>1.0</v>
      </c>
      <c r="P26" s="23" t="s">
        <v>109</v>
      </c>
      <c r="Q26" s="23" t="s">
        <v>109</v>
      </c>
      <c r="R26" s="23" t="s">
        <v>109</v>
      </c>
      <c r="S26" s="23" t="s">
        <v>109</v>
      </c>
      <c r="T26" s="23">
        <v>0.0</v>
      </c>
    </row>
    <row r="27">
      <c r="A27" s="51"/>
      <c r="B27" s="52">
        <v>24.0</v>
      </c>
      <c r="C27" s="53" t="s">
        <v>133</v>
      </c>
      <c r="D27" s="54">
        <v>2.55</v>
      </c>
      <c r="E27" s="64">
        <v>546.3</v>
      </c>
      <c r="F27" s="23">
        <v>2.0</v>
      </c>
      <c r="G27" s="58">
        <v>177.0</v>
      </c>
      <c r="H27" s="58">
        <v>3.0</v>
      </c>
      <c r="I27" s="57">
        <v>0.945</v>
      </c>
      <c r="J27" s="58">
        <v>3.0</v>
      </c>
      <c r="K27" s="57">
        <v>0.861</v>
      </c>
      <c r="L27" s="58">
        <v>2.0</v>
      </c>
      <c r="M27" s="58">
        <v>2.5</v>
      </c>
      <c r="N27" s="57">
        <v>1.0</v>
      </c>
      <c r="O27" s="56">
        <v>5.0</v>
      </c>
      <c r="P27" s="23" t="s">
        <v>109</v>
      </c>
      <c r="Q27" s="23" t="s">
        <v>109</v>
      </c>
      <c r="R27" s="23" t="s">
        <v>109</v>
      </c>
      <c r="S27" s="23" t="s">
        <v>109</v>
      </c>
      <c r="T27" s="23">
        <v>0.0</v>
      </c>
    </row>
    <row r="28">
      <c r="A28" s="51"/>
      <c r="B28" s="52">
        <v>25.0</v>
      </c>
      <c r="C28" s="53" t="s">
        <v>134</v>
      </c>
      <c r="D28" s="54">
        <v>2.55</v>
      </c>
      <c r="E28" s="23">
        <v>552.3</v>
      </c>
      <c r="F28" s="23">
        <v>1.0</v>
      </c>
      <c r="G28" s="58">
        <v>20.0</v>
      </c>
      <c r="H28" s="23">
        <v>5.0</v>
      </c>
      <c r="I28" s="57">
        <v>0.87</v>
      </c>
      <c r="J28" s="23">
        <v>2.0</v>
      </c>
      <c r="K28" s="57">
        <v>0.951</v>
      </c>
      <c r="L28" s="23">
        <v>4.0</v>
      </c>
      <c r="M28" s="23">
        <v>3.0</v>
      </c>
      <c r="N28" s="57">
        <v>0.848</v>
      </c>
      <c r="O28" s="56">
        <v>2.0</v>
      </c>
      <c r="P28" s="23" t="s">
        <v>108</v>
      </c>
      <c r="Q28" s="23" t="s">
        <v>109</v>
      </c>
      <c r="R28" s="23" t="s">
        <v>109</v>
      </c>
      <c r="S28" s="23" t="s">
        <v>109</v>
      </c>
      <c r="T28" s="23">
        <v>3.0</v>
      </c>
    </row>
    <row r="29">
      <c r="A29" s="51"/>
      <c r="B29" s="52">
        <v>26.0</v>
      </c>
      <c r="C29" s="53" t="s">
        <v>136</v>
      </c>
      <c r="D29" s="54">
        <v>2.5</v>
      </c>
      <c r="E29" s="64">
        <v>1417.5</v>
      </c>
      <c r="F29" s="23">
        <v>1.0</v>
      </c>
      <c r="G29" s="58">
        <v>21.0</v>
      </c>
      <c r="H29" s="58">
        <v>5.0</v>
      </c>
      <c r="I29" s="57">
        <v>0.835</v>
      </c>
      <c r="J29" s="58">
        <v>2.0</v>
      </c>
      <c r="K29" s="57">
        <v>0.836</v>
      </c>
      <c r="L29" s="58">
        <v>2.0</v>
      </c>
      <c r="M29" s="58">
        <v>2.0</v>
      </c>
      <c r="N29" s="57">
        <v>0.998</v>
      </c>
      <c r="O29" s="56">
        <v>5.0</v>
      </c>
      <c r="P29" s="23" t="s">
        <v>109</v>
      </c>
      <c r="Q29" s="23" t="s">
        <v>109</v>
      </c>
      <c r="R29" s="23" t="s">
        <v>109</v>
      </c>
      <c r="S29" s="23" t="s">
        <v>109</v>
      </c>
      <c r="T29" s="23">
        <v>0.0</v>
      </c>
      <c r="V29" s="3"/>
    </row>
    <row r="30">
      <c r="A30" s="51"/>
      <c r="B30" s="52">
        <v>27.0</v>
      </c>
      <c r="C30" s="53" t="s">
        <v>137</v>
      </c>
      <c r="D30" s="54">
        <v>2.4</v>
      </c>
      <c r="E30" s="23">
        <v>168.2</v>
      </c>
      <c r="F30" s="23">
        <v>3.0</v>
      </c>
      <c r="G30" s="23">
        <v>378.0</v>
      </c>
      <c r="H30" s="23">
        <v>1.0</v>
      </c>
      <c r="I30" s="57">
        <v>0.68</v>
      </c>
      <c r="J30" s="23">
        <v>1.0</v>
      </c>
      <c r="K30" s="57">
        <v>0.916</v>
      </c>
      <c r="L30" s="23">
        <v>3.0</v>
      </c>
      <c r="M30" s="23">
        <v>2.0</v>
      </c>
      <c r="N30" s="55">
        <v>0.999</v>
      </c>
      <c r="O30" s="56">
        <v>5.0</v>
      </c>
      <c r="P30" s="23" t="s">
        <v>109</v>
      </c>
      <c r="Q30" s="23" t="s">
        <v>109</v>
      </c>
      <c r="R30" s="23" t="s">
        <v>109</v>
      </c>
      <c r="S30" s="23" t="s">
        <v>109</v>
      </c>
      <c r="T30" s="23">
        <v>0.0</v>
      </c>
    </row>
    <row r="31">
      <c r="A31" s="51"/>
      <c r="B31" s="52">
        <v>28.0</v>
      </c>
      <c r="C31" s="53" t="s">
        <v>118</v>
      </c>
      <c r="D31" s="54">
        <v>2.3</v>
      </c>
      <c r="E31" s="23">
        <v>908.9</v>
      </c>
      <c r="F31" s="23">
        <v>1.0</v>
      </c>
      <c r="G31" s="58" t="s">
        <v>132</v>
      </c>
      <c r="H31" s="23">
        <v>4.0</v>
      </c>
      <c r="I31" s="58" t="s">
        <v>132</v>
      </c>
      <c r="J31" s="23">
        <v>2.0</v>
      </c>
      <c r="K31" s="58" t="s">
        <v>132</v>
      </c>
      <c r="L31" s="23">
        <v>2.0</v>
      </c>
      <c r="M31" s="23">
        <v>2.0</v>
      </c>
      <c r="N31" s="58" t="s">
        <v>132</v>
      </c>
      <c r="O31" s="56">
        <v>5.0</v>
      </c>
      <c r="P31" s="23" t="s">
        <v>109</v>
      </c>
      <c r="Q31" s="23" t="s">
        <v>109</v>
      </c>
      <c r="R31" s="23" t="s">
        <v>109</v>
      </c>
      <c r="S31" s="23" t="s">
        <v>109</v>
      </c>
      <c r="T31" s="23">
        <v>0.0</v>
      </c>
    </row>
    <row r="32">
      <c r="A32" s="3"/>
      <c r="B32" s="65">
        <v>29.0</v>
      </c>
      <c r="C32" s="53" t="s">
        <v>138</v>
      </c>
      <c r="D32" s="65">
        <v>2.15</v>
      </c>
      <c r="E32" s="23">
        <v>322.1</v>
      </c>
      <c r="F32" s="23">
        <v>2.0</v>
      </c>
      <c r="G32" s="23">
        <v>167.0</v>
      </c>
      <c r="H32" s="23">
        <v>3.0</v>
      </c>
      <c r="I32" s="57">
        <v>0.954</v>
      </c>
      <c r="J32" s="58">
        <v>4.0</v>
      </c>
      <c r="K32" s="55">
        <v>0.931</v>
      </c>
      <c r="L32" s="23">
        <v>3.0</v>
      </c>
      <c r="M32" s="23">
        <v>3.5</v>
      </c>
      <c r="N32" s="55">
        <v>0.0</v>
      </c>
      <c r="O32" s="56">
        <v>1.0</v>
      </c>
      <c r="P32" s="23" t="s">
        <v>109</v>
      </c>
      <c r="Q32" s="23" t="s">
        <v>109</v>
      </c>
      <c r="R32" s="23" t="s">
        <v>109</v>
      </c>
      <c r="S32" s="23" t="s">
        <v>109</v>
      </c>
      <c r="T32" s="23">
        <v>0.0</v>
      </c>
    </row>
    <row r="33">
      <c r="A33" s="3"/>
      <c r="B33" s="65">
        <v>30.0</v>
      </c>
      <c r="C33" s="53" t="s">
        <v>139</v>
      </c>
      <c r="D33" s="65">
        <v>2.1</v>
      </c>
      <c r="E33" s="23">
        <v>852.4</v>
      </c>
      <c r="F33" s="23">
        <v>1.0</v>
      </c>
      <c r="G33" s="58">
        <v>305.0</v>
      </c>
      <c r="H33" s="23">
        <v>1.0</v>
      </c>
      <c r="I33" s="57">
        <v>0.806</v>
      </c>
      <c r="J33" s="58">
        <v>2.0</v>
      </c>
      <c r="K33" s="57">
        <v>0.929</v>
      </c>
      <c r="L33" s="23">
        <v>3.0</v>
      </c>
      <c r="M33" s="23">
        <v>2.5</v>
      </c>
      <c r="N33" s="57">
        <v>0.997</v>
      </c>
      <c r="O33" s="56">
        <v>5.0</v>
      </c>
      <c r="P33" s="23" t="s">
        <v>108</v>
      </c>
      <c r="Q33" s="23" t="s">
        <v>109</v>
      </c>
      <c r="R33" s="23" t="s">
        <v>109</v>
      </c>
      <c r="S33" s="23" t="s">
        <v>109</v>
      </c>
      <c r="T33" s="23">
        <v>3.0</v>
      </c>
    </row>
    <row r="34">
      <c r="A34" s="3"/>
      <c r="B34" s="65">
        <v>31.0</v>
      </c>
      <c r="C34" s="53" t="s">
        <v>140</v>
      </c>
      <c r="D34" s="65">
        <v>2.1</v>
      </c>
      <c r="E34" s="64">
        <v>1215.8</v>
      </c>
      <c r="F34" s="23">
        <v>1.0</v>
      </c>
      <c r="G34" s="23">
        <v>122.0</v>
      </c>
      <c r="H34" s="23">
        <v>3.0</v>
      </c>
      <c r="I34" s="57">
        <v>0.917</v>
      </c>
      <c r="J34" s="58">
        <v>3.0</v>
      </c>
      <c r="K34" s="55">
        <v>0.789</v>
      </c>
      <c r="L34" s="23">
        <v>1.0</v>
      </c>
      <c r="M34" s="23">
        <v>2.0</v>
      </c>
      <c r="N34" s="55">
        <v>1.0</v>
      </c>
      <c r="O34" s="56">
        <v>5.0</v>
      </c>
      <c r="P34" s="23" t="s">
        <v>109</v>
      </c>
      <c r="Q34" s="23" t="s">
        <v>109</v>
      </c>
      <c r="R34" s="23" t="s">
        <v>109</v>
      </c>
      <c r="S34" s="23" t="s">
        <v>109</v>
      </c>
      <c r="T34" s="23">
        <v>0.0</v>
      </c>
    </row>
    <row r="35">
      <c r="A35" s="3"/>
      <c r="B35" s="65">
        <v>32.0</v>
      </c>
      <c r="C35" s="53" t="s">
        <v>141</v>
      </c>
      <c r="D35" s="65">
        <v>1.8</v>
      </c>
      <c r="E35" s="64">
        <v>1912.4</v>
      </c>
      <c r="F35" s="23">
        <v>1.0</v>
      </c>
      <c r="G35" s="58">
        <v>785.0</v>
      </c>
      <c r="H35" s="23">
        <v>1.0</v>
      </c>
      <c r="I35" s="57">
        <v>0.893</v>
      </c>
      <c r="J35" s="58">
        <v>2.0</v>
      </c>
      <c r="K35" s="57">
        <v>0.943</v>
      </c>
      <c r="L35" s="23">
        <v>3.0</v>
      </c>
      <c r="M35" s="23">
        <v>2.5</v>
      </c>
      <c r="N35" s="57">
        <v>0.997</v>
      </c>
      <c r="O35" s="56">
        <v>5.0</v>
      </c>
      <c r="P35" s="23" t="s">
        <v>109</v>
      </c>
      <c r="Q35" s="23" t="s">
        <v>109</v>
      </c>
      <c r="R35" s="23" t="s">
        <v>109</v>
      </c>
      <c r="S35" s="23" t="s">
        <v>109</v>
      </c>
      <c r="T35" s="23">
        <v>0.0</v>
      </c>
    </row>
    <row r="36">
      <c r="A36" s="3"/>
      <c r="B36" s="52">
        <v>33.0</v>
      </c>
      <c r="C36" s="3" t="s">
        <v>142</v>
      </c>
      <c r="D36" s="52">
        <v>1.45</v>
      </c>
      <c r="E36" s="64">
        <v>1957.8</v>
      </c>
      <c r="F36" s="23">
        <v>1.0</v>
      </c>
      <c r="G36" s="23">
        <v>1402.0</v>
      </c>
      <c r="H36" s="23">
        <v>1.0</v>
      </c>
      <c r="I36" s="57">
        <v>0.869</v>
      </c>
      <c r="J36" s="58">
        <v>2.0</v>
      </c>
      <c r="K36" s="55">
        <v>0.691</v>
      </c>
      <c r="L36" s="23">
        <v>1.0</v>
      </c>
      <c r="M36" s="23">
        <v>1.5</v>
      </c>
      <c r="N36" s="55">
        <v>0.961</v>
      </c>
      <c r="O36" s="56">
        <v>4.0</v>
      </c>
      <c r="P36" s="23" t="s">
        <v>109</v>
      </c>
      <c r="Q36" s="23" t="s">
        <v>109</v>
      </c>
      <c r="R36" s="23" t="s">
        <v>109</v>
      </c>
      <c r="S36" s="23" t="s">
        <v>109</v>
      </c>
      <c r="T36" s="23">
        <v>0.0</v>
      </c>
    </row>
    <row r="37">
      <c r="A37" s="3"/>
      <c r="B37" s="68" t="s">
        <v>144</v>
      </c>
      <c r="C37" s="69" t="s">
        <v>145</v>
      </c>
      <c r="D37" s="70" t="s">
        <v>122</v>
      </c>
      <c r="E37" s="71" t="s">
        <v>122</v>
      </c>
      <c r="F37" s="72" t="s">
        <v>122</v>
      </c>
      <c r="G37" s="69">
        <v>203.0</v>
      </c>
      <c r="H37" s="69">
        <v>2.0</v>
      </c>
      <c r="I37" s="73">
        <v>0.594</v>
      </c>
      <c r="J37" s="74">
        <v>1.0</v>
      </c>
      <c r="K37" s="75">
        <v>0.938</v>
      </c>
      <c r="L37" s="69">
        <v>3.0</v>
      </c>
      <c r="M37" s="69">
        <v>2.0</v>
      </c>
      <c r="N37" s="75">
        <v>0.971</v>
      </c>
      <c r="O37" s="76">
        <v>4.0</v>
      </c>
      <c r="P37" s="69" t="s">
        <v>109</v>
      </c>
      <c r="Q37" s="69" t="s">
        <v>109</v>
      </c>
      <c r="R37" s="69" t="s">
        <v>109</v>
      </c>
      <c r="S37" s="69" t="s">
        <v>109</v>
      </c>
      <c r="T37" s="69">
        <v>0.0</v>
      </c>
    </row>
    <row r="38">
      <c r="A38" s="3"/>
      <c r="B38" s="3"/>
      <c r="C38" s="3"/>
      <c r="E38" s="78"/>
      <c r="G38" s="79"/>
      <c r="H38" s="78"/>
      <c r="I38" s="79"/>
      <c r="J38" s="78"/>
      <c r="K38" s="78"/>
      <c r="L38" s="78"/>
      <c r="M38" s="78"/>
      <c r="N38" s="79"/>
      <c r="P38" s="78"/>
      <c r="Q38" s="78"/>
      <c r="R38" s="78"/>
      <c r="S38" s="78"/>
      <c r="T38" s="78"/>
    </row>
    <row r="39">
      <c r="A39" s="3"/>
      <c r="B39" s="3" t="s">
        <v>147</v>
      </c>
      <c r="C39" s="3"/>
      <c r="E39" s="78"/>
      <c r="G39" s="79"/>
      <c r="H39" s="78"/>
      <c r="I39" s="79"/>
      <c r="J39" s="78"/>
      <c r="K39" s="78"/>
      <c r="L39" s="78"/>
      <c r="M39" s="78"/>
      <c r="N39" s="79"/>
      <c r="P39" s="78"/>
      <c r="Q39" s="78"/>
      <c r="R39" s="78"/>
      <c r="S39" s="78"/>
      <c r="T39" s="78"/>
    </row>
    <row r="40">
      <c r="A40" s="3"/>
      <c r="B40" s="3" t="s">
        <v>148</v>
      </c>
      <c r="C40" s="5"/>
      <c r="E40" s="78"/>
      <c r="G40" s="79"/>
      <c r="H40" s="78"/>
      <c r="I40" s="79"/>
      <c r="J40" s="78"/>
      <c r="K40" s="78"/>
      <c r="L40" s="78"/>
      <c r="M40" s="78"/>
      <c r="N40" s="79"/>
      <c r="P40" s="78"/>
      <c r="Q40" s="78"/>
      <c r="R40" s="78"/>
      <c r="S40" s="78"/>
      <c r="T40" s="78"/>
    </row>
    <row r="41">
      <c r="A41" s="3"/>
      <c r="B41" s="3" t="s">
        <v>149</v>
      </c>
      <c r="C41" s="51"/>
      <c r="E41" s="78"/>
      <c r="G41" s="79"/>
      <c r="H41" s="78"/>
      <c r="I41" s="79"/>
      <c r="J41" s="78"/>
      <c r="K41" s="78"/>
      <c r="L41" s="78"/>
      <c r="M41" s="78"/>
      <c r="N41" s="79"/>
      <c r="P41" s="78"/>
      <c r="Q41" s="78"/>
      <c r="R41" s="78"/>
      <c r="S41" s="78"/>
      <c r="T41" s="78"/>
    </row>
    <row r="42">
      <c r="A42" s="3"/>
      <c r="B42" s="3"/>
      <c r="C42" s="51"/>
      <c r="E42" s="78"/>
      <c r="G42" s="79"/>
      <c r="H42" s="78"/>
      <c r="I42" s="79"/>
      <c r="J42" s="78"/>
      <c r="K42" s="78"/>
      <c r="L42" s="78"/>
      <c r="M42" s="78"/>
      <c r="N42" s="79"/>
      <c r="P42" s="78"/>
      <c r="Q42" s="78"/>
      <c r="R42" s="78"/>
      <c r="S42" s="78"/>
      <c r="T42" s="78"/>
    </row>
    <row r="43">
      <c r="A43" s="3"/>
      <c r="B43" s="3"/>
      <c r="C43" s="51"/>
      <c r="E43" s="78"/>
      <c r="G43" s="79"/>
      <c r="H43" s="78"/>
      <c r="I43" s="79"/>
      <c r="J43" s="78"/>
      <c r="K43" s="78"/>
      <c r="L43" s="78"/>
      <c r="M43" s="78"/>
      <c r="N43" s="79"/>
      <c r="P43" s="78"/>
      <c r="Q43" s="78"/>
      <c r="R43" s="78"/>
      <c r="S43" s="78"/>
      <c r="T43" s="78"/>
    </row>
    <row r="44">
      <c r="A44" s="3"/>
      <c r="B44" s="3"/>
      <c r="C44" s="51"/>
      <c r="E44" s="78"/>
      <c r="G44" s="79"/>
      <c r="H44" s="78"/>
      <c r="I44" s="79"/>
      <c r="J44" s="78"/>
      <c r="K44" s="78"/>
      <c r="L44" s="78"/>
      <c r="M44" s="78"/>
      <c r="N44" s="79"/>
      <c r="P44" s="78"/>
      <c r="Q44" s="78"/>
      <c r="R44" s="78"/>
      <c r="S44" s="78"/>
      <c r="T44" s="78"/>
    </row>
    <row r="45">
      <c r="A45" s="78"/>
      <c r="B45" s="78"/>
      <c r="C45" s="51"/>
      <c r="E45" s="78"/>
      <c r="G45" s="79"/>
      <c r="H45" s="78"/>
      <c r="I45" s="79"/>
      <c r="J45" s="78"/>
      <c r="K45" s="78"/>
      <c r="L45" s="78"/>
      <c r="M45" s="78"/>
      <c r="N45" s="79"/>
      <c r="P45" s="78"/>
      <c r="Q45" s="78"/>
      <c r="R45" s="78"/>
      <c r="S45" s="78"/>
      <c r="T45" s="78"/>
    </row>
    <row r="46">
      <c r="C46" s="51"/>
    </row>
    <row r="47">
      <c r="C47" s="51"/>
    </row>
    <row r="48">
      <c r="C48" s="51"/>
    </row>
    <row r="49">
      <c r="C49" s="51"/>
    </row>
    <row r="50">
      <c r="C50" s="51"/>
    </row>
    <row r="51">
      <c r="C51" s="3"/>
    </row>
    <row r="52">
      <c r="C52" s="51"/>
    </row>
    <row r="53">
      <c r="C53" s="51"/>
    </row>
    <row r="54">
      <c r="C54" s="51"/>
    </row>
    <row r="55">
      <c r="C55" s="51"/>
    </row>
    <row r="56">
      <c r="C56" s="3"/>
    </row>
    <row r="57">
      <c r="C57" s="51"/>
    </row>
    <row r="58">
      <c r="C58" s="51"/>
    </row>
    <row r="59">
      <c r="C59" s="51"/>
    </row>
    <row r="60">
      <c r="C60" s="51"/>
    </row>
    <row r="61">
      <c r="C61" s="51"/>
    </row>
    <row r="62">
      <c r="C62" s="51"/>
    </row>
    <row r="63">
      <c r="C63" s="51"/>
    </row>
    <row r="64">
      <c r="C64" s="51"/>
    </row>
    <row r="65">
      <c r="C65" s="51"/>
    </row>
    <row r="66">
      <c r="C66" s="51"/>
    </row>
    <row r="67">
      <c r="C67" s="51"/>
    </row>
    <row r="68">
      <c r="C68" s="51"/>
    </row>
    <row r="69">
      <c r="C69" s="3"/>
    </row>
    <row r="70">
      <c r="C70" s="3"/>
    </row>
    <row r="71">
      <c r="C71" s="51"/>
    </row>
    <row r="72">
      <c r="C72" s="51"/>
    </row>
  </sheetData>
  <mergeCells count="5">
    <mergeCell ref="E2:F2"/>
    <mergeCell ref="G2:H2"/>
    <mergeCell ref="I2:M2"/>
    <mergeCell ref="N2:O2"/>
    <mergeCell ref="P2:T2"/>
  </mergeCells>
  <hyperlinks>
    <hyperlink r:id="rId1" ref="C21"/>
  </hyperlinks>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xSplit="3.0" topLeftCell="D1" activePane="topRight" state="frozen"/>
      <selection activeCell="E2" sqref="E2" pane="topRight"/>
    </sheetView>
  </sheetViews>
  <sheetFormatPr customHeight="1" defaultColWidth="14.43" defaultRowHeight="15.75"/>
  <cols>
    <col customWidth="1" min="1" max="1" width="5.0"/>
    <col customWidth="1" min="2" max="2" width="11.29"/>
    <col customWidth="1" min="3" max="3" width="24.86"/>
    <col customWidth="1" min="4" max="4" width="11.71"/>
    <col customWidth="1" min="5" max="5" width="23.57"/>
    <col customWidth="1" min="6" max="6" width="17.14"/>
    <col customWidth="1" min="7" max="7" width="18.29"/>
    <col customWidth="1" min="8" max="8" width="20.71"/>
    <col customWidth="1" min="15" max="19" width="16.86"/>
  </cols>
  <sheetData>
    <row r="1">
      <c r="A1" s="5"/>
      <c r="B1" s="5"/>
      <c r="C1" s="36"/>
      <c r="D1" s="3"/>
      <c r="E1" s="3"/>
      <c r="F1" s="3"/>
      <c r="G1" s="3"/>
      <c r="H1" s="3"/>
      <c r="I1" s="3"/>
      <c r="J1" s="3"/>
      <c r="K1" s="3"/>
      <c r="L1" s="3"/>
      <c r="M1" s="3"/>
      <c r="N1" s="3"/>
      <c r="O1" s="3"/>
      <c r="P1" s="3"/>
      <c r="Q1" s="3"/>
      <c r="R1" s="3"/>
      <c r="S1" s="3"/>
      <c r="T1" s="3"/>
      <c r="U1" s="3"/>
      <c r="V1" s="3"/>
    </row>
    <row r="2">
      <c r="A2" s="5"/>
      <c r="B2" s="11"/>
      <c r="C2" s="40"/>
      <c r="D2" s="41"/>
      <c r="E2" s="43" t="s">
        <v>78</v>
      </c>
      <c r="F2" s="10"/>
      <c r="G2" s="6" t="s">
        <v>37</v>
      </c>
      <c r="H2" s="10"/>
      <c r="I2" s="6" t="s">
        <v>26</v>
      </c>
      <c r="J2" s="8"/>
      <c r="K2" s="8"/>
      <c r="L2" s="8"/>
      <c r="M2" s="10"/>
      <c r="N2" s="6" t="s">
        <v>80</v>
      </c>
      <c r="O2" s="10"/>
      <c r="P2" s="6" t="s">
        <v>70</v>
      </c>
      <c r="Q2" s="8"/>
      <c r="R2" s="8"/>
      <c r="S2" s="8"/>
      <c r="T2" s="10"/>
      <c r="U2" s="3"/>
      <c r="V2" s="3"/>
    </row>
    <row r="3">
      <c r="A3" s="5"/>
      <c r="B3" s="47" t="s">
        <v>83</v>
      </c>
      <c r="C3" s="48" t="s">
        <v>84</v>
      </c>
      <c r="D3" s="49" t="s">
        <v>85</v>
      </c>
      <c r="E3" s="50" t="s">
        <v>88</v>
      </c>
      <c r="F3" s="4" t="s">
        <v>72</v>
      </c>
      <c r="G3" s="4" t="s">
        <v>89</v>
      </c>
      <c r="H3" s="4" t="s">
        <v>90</v>
      </c>
      <c r="I3" s="4" t="s">
        <v>91</v>
      </c>
      <c r="J3" s="4" t="s">
        <v>92</v>
      </c>
      <c r="K3" s="4" t="s">
        <v>93</v>
      </c>
      <c r="L3" s="4" t="s">
        <v>94</v>
      </c>
      <c r="M3" s="4" t="s">
        <v>96</v>
      </c>
      <c r="N3" s="4" t="s">
        <v>97</v>
      </c>
      <c r="O3" s="4" t="s">
        <v>98</v>
      </c>
      <c r="P3" s="4" t="s">
        <v>99</v>
      </c>
      <c r="Q3" s="4" t="s">
        <v>100</v>
      </c>
      <c r="R3" s="4" t="s">
        <v>101</v>
      </c>
      <c r="S3" s="4" t="s">
        <v>102</v>
      </c>
      <c r="T3" s="4" t="s">
        <v>48</v>
      </c>
      <c r="U3" s="3"/>
      <c r="V3" s="3"/>
    </row>
    <row r="4">
      <c r="A4" s="51"/>
      <c r="B4" s="52">
        <v>1.0</v>
      </c>
      <c r="C4" s="67" t="s">
        <v>105</v>
      </c>
      <c r="D4" s="54">
        <v>4.8</v>
      </c>
      <c r="E4" s="23">
        <v>23.1</v>
      </c>
      <c r="F4" s="23">
        <v>5.0</v>
      </c>
      <c r="G4" s="23">
        <v>27.0</v>
      </c>
      <c r="H4" s="23">
        <v>5.0</v>
      </c>
      <c r="I4" s="55">
        <v>0.984</v>
      </c>
      <c r="J4" s="23">
        <v>5.0</v>
      </c>
      <c r="K4" s="55">
        <v>0.993</v>
      </c>
      <c r="L4" s="23">
        <v>5.0</v>
      </c>
      <c r="M4" s="23">
        <v>5.0</v>
      </c>
      <c r="N4" s="55">
        <v>1.0</v>
      </c>
      <c r="O4" s="56">
        <v>5.0</v>
      </c>
      <c r="P4" s="23" t="s">
        <v>108</v>
      </c>
      <c r="Q4" s="23" t="s">
        <v>109</v>
      </c>
      <c r="R4" s="23" t="s">
        <v>109</v>
      </c>
      <c r="S4" s="23" t="s">
        <v>109</v>
      </c>
      <c r="T4" s="23">
        <v>3.0</v>
      </c>
      <c r="V4" s="3"/>
    </row>
    <row r="5">
      <c r="A5" s="51"/>
      <c r="B5" s="52">
        <v>2.0</v>
      </c>
      <c r="C5" s="67" t="s">
        <v>95</v>
      </c>
      <c r="D5" s="54">
        <v>4.3</v>
      </c>
      <c r="E5" s="23">
        <v>40.5</v>
      </c>
      <c r="F5" s="23">
        <v>5.0</v>
      </c>
      <c r="G5" s="23">
        <v>68.0</v>
      </c>
      <c r="H5" s="23">
        <v>4.0</v>
      </c>
      <c r="I5" s="58" t="s">
        <v>122</v>
      </c>
      <c r="J5" s="58" t="s">
        <v>122</v>
      </c>
      <c r="K5" s="55">
        <v>1.0</v>
      </c>
      <c r="L5" s="23">
        <v>5.0</v>
      </c>
      <c r="M5" s="23">
        <v>5.0</v>
      </c>
      <c r="N5" s="55">
        <v>0.982</v>
      </c>
      <c r="O5" s="56">
        <v>5.0</v>
      </c>
      <c r="P5" s="23" t="s">
        <v>109</v>
      </c>
      <c r="Q5" s="23" t="s">
        <v>109</v>
      </c>
      <c r="R5" s="23" t="s">
        <v>109</v>
      </c>
      <c r="S5" s="23" t="s">
        <v>109</v>
      </c>
      <c r="T5" s="23">
        <v>0.0</v>
      </c>
      <c r="V5" s="3"/>
    </row>
    <row r="6">
      <c r="A6" s="51"/>
      <c r="B6" s="52">
        <v>2.0</v>
      </c>
      <c r="C6" s="67" t="s">
        <v>120</v>
      </c>
      <c r="D6" s="54">
        <v>4.3</v>
      </c>
      <c r="E6" s="23">
        <v>34.4</v>
      </c>
      <c r="F6" s="23">
        <v>5.0</v>
      </c>
      <c r="G6" s="23">
        <v>28.0</v>
      </c>
      <c r="H6" s="23">
        <v>5.0</v>
      </c>
      <c r="I6" s="55">
        <v>0.926</v>
      </c>
      <c r="J6" s="23">
        <v>3.0</v>
      </c>
      <c r="K6" s="55">
        <v>0.986</v>
      </c>
      <c r="L6" s="23">
        <v>5.0</v>
      </c>
      <c r="M6" s="23">
        <v>4.0</v>
      </c>
      <c r="N6" s="55">
        <v>1.0</v>
      </c>
      <c r="O6" s="56">
        <v>5.0</v>
      </c>
      <c r="P6" s="23" t="s">
        <v>109</v>
      </c>
      <c r="Q6" s="23" t="s">
        <v>109</v>
      </c>
      <c r="R6" s="23" t="s">
        <v>109</v>
      </c>
      <c r="S6" s="23" t="s">
        <v>109</v>
      </c>
      <c r="T6" s="23">
        <v>0.0</v>
      </c>
      <c r="V6" s="3"/>
    </row>
    <row r="7">
      <c r="A7" s="51"/>
      <c r="B7" s="52">
        <v>4.0</v>
      </c>
      <c r="C7" s="67" t="s">
        <v>116</v>
      </c>
      <c r="D7" s="54">
        <v>4.25</v>
      </c>
      <c r="E7" s="23">
        <v>40.8</v>
      </c>
      <c r="F7" s="23">
        <v>5.0</v>
      </c>
      <c r="G7" s="23">
        <v>166.0</v>
      </c>
      <c r="H7" s="23">
        <v>3.0</v>
      </c>
      <c r="I7" s="55">
        <v>0.966</v>
      </c>
      <c r="J7" s="23">
        <v>4.0</v>
      </c>
      <c r="K7" s="55">
        <v>0.967</v>
      </c>
      <c r="L7" s="23">
        <v>4.0</v>
      </c>
      <c r="M7" s="23">
        <v>4.0</v>
      </c>
      <c r="N7" s="55">
        <v>0.972</v>
      </c>
      <c r="O7" s="56">
        <v>4.0</v>
      </c>
      <c r="P7" s="23" t="s">
        <v>108</v>
      </c>
      <c r="Q7" s="23" t="s">
        <v>108</v>
      </c>
      <c r="R7" s="23" t="s">
        <v>108</v>
      </c>
      <c r="S7" s="23" t="s">
        <v>108</v>
      </c>
      <c r="T7" s="23">
        <v>5.0</v>
      </c>
      <c r="V7" s="3"/>
    </row>
    <row r="8">
      <c r="A8" s="51"/>
      <c r="B8" s="52">
        <v>5.0</v>
      </c>
      <c r="C8" s="67" t="s">
        <v>41</v>
      </c>
      <c r="D8" s="54">
        <v>4.1</v>
      </c>
      <c r="E8" s="23">
        <v>71.1</v>
      </c>
      <c r="F8" s="23">
        <v>4.0</v>
      </c>
      <c r="G8" s="23">
        <v>68.0</v>
      </c>
      <c r="H8" s="23">
        <v>4.0</v>
      </c>
      <c r="I8" s="57">
        <v>0.948</v>
      </c>
      <c r="J8" s="58">
        <v>3.0</v>
      </c>
      <c r="K8" s="55">
        <v>0.988</v>
      </c>
      <c r="L8" s="23">
        <v>5.0</v>
      </c>
      <c r="M8" s="23">
        <v>4.0</v>
      </c>
      <c r="N8" s="55">
        <v>0.977</v>
      </c>
      <c r="O8" s="56">
        <v>4.0</v>
      </c>
      <c r="P8" s="23" t="s">
        <v>108</v>
      </c>
      <c r="Q8" s="23" t="s">
        <v>108</v>
      </c>
      <c r="R8" s="23" t="s">
        <v>108</v>
      </c>
      <c r="S8" s="23" t="s">
        <v>108</v>
      </c>
      <c r="T8" s="23">
        <v>5.0</v>
      </c>
      <c r="V8" s="3"/>
    </row>
    <row r="9">
      <c r="A9" s="51"/>
      <c r="B9" s="52">
        <v>6.0</v>
      </c>
      <c r="C9" s="67" t="s">
        <v>36</v>
      </c>
      <c r="D9" s="54">
        <v>4.05</v>
      </c>
      <c r="E9" s="23">
        <v>74.5</v>
      </c>
      <c r="F9" s="23">
        <v>4.0</v>
      </c>
      <c r="G9" s="23">
        <v>40.0</v>
      </c>
      <c r="H9" s="23">
        <v>4.0</v>
      </c>
      <c r="I9" s="55">
        <v>0.997</v>
      </c>
      <c r="J9" s="23">
        <v>5.0</v>
      </c>
      <c r="K9" s="55">
        <v>0.991</v>
      </c>
      <c r="L9" s="23">
        <v>5.0</v>
      </c>
      <c r="M9" s="23">
        <v>5.0</v>
      </c>
      <c r="N9" s="55">
        <v>1.0</v>
      </c>
      <c r="O9" s="56">
        <v>5.0</v>
      </c>
      <c r="P9" s="23" t="s">
        <v>109</v>
      </c>
      <c r="Q9" s="23" t="s">
        <v>108</v>
      </c>
      <c r="R9" s="23" t="s">
        <v>109</v>
      </c>
      <c r="S9" s="23" t="s">
        <v>109</v>
      </c>
      <c r="T9" s="23">
        <v>1.0</v>
      </c>
      <c r="V9" s="3"/>
    </row>
    <row r="10">
      <c r="A10" s="51"/>
      <c r="B10" s="52">
        <v>6.0</v>
      </c>
      <c r="C10" s="67" t="s">
        <v>115</v>
      </c>
      <c r="D10" s="54">
        <v>4.05</v>
      </c>
      <c r="E10" s="23">
        <v>106.9</v>
      </c>
      <c r="F10" s="23">
        <v>4.0</v>
      </c>
      <c r="G10" s="23">
        <v>17.0</v>
      </c>
      <c r="H10" s="23">
        <v>5.0</v>
      </c>
      <c r="I10" s="55">
        <v>0.964</v>
      </c>
      <c r="J10" s="23">
        <v>4.0</v>
      </c>
      <c r="K10" s="55">
        <v>0.985</v>
      </c>
      <c r="L10" s="23">
        <v>5.0</v>
      </c>
      <c r="M10" s="23">
        <v>4.5</v>
      </c>
      <c r="N10" s="55">
        <v>1.0</v>
      </c>
      <c r="O10" s="56">
        <v>5.0</v>
      </c>
      <c r="P10" s="23" t="s">
        <v>109</v>
      </c>
      <c r="Q10" s="23" t="s">
        <v>109</v>
      </c>
      <c r="R10" s="23" t="s">
        <v>109</v>
      </c>
      <c r="S10" s="23" t="s">
        <v>109</v>
      </c>
      <c r="T10" s="23">
        <v>0.0</v>
      </c>
      <c r="V10" s="3"/>
    </row>
    <row r="11">
      <c r="A11" s="51"/>
      <c r="B11" s="52">
        <v>8.0</v>
      </c>
      <c r="C11" s="67" t="s">
        <v>65</v>
      </c>
      <c r="D11" s="54">
        <v>3.85</v>
      </c>
      <c r="E11" s="23">
        <v>11.0</v>
      </c>
      <c r="F11" s="23">
        <v>5.0</v>
      </c>
      <c r="G11" s="23">
        <v>109.0</v>
      </c>
      <c r="H11" s="23">
        <v>3.0</v>
      </c>
      <c r="I11" s="55">
        <v>0.882</v>
      </c>
      <c r="J11" s="23">
        <v>2.0</v>
      </c>
      <c r="K11" s="55">
        <v>0.964</v>
      </c>
      <c r="L11" s="23">
        <v>4.0</v>
      </c>
      <c r="M11" s="23">
        <v>3.0</v>
      </c>
      <c r="N11" s="55">
        <v>0.964</v>
      </c>
      <c r="O11" s="56">
        <v>4.0</v>
      </c>
      <c r="P11" s="23" t="s">
        <v>108</v>
      </c>
      <c r="Q11" s="23" t="s">
        <v>109</v>
      </c>
      <c r="R11" s="23" t="s">
        <v>109</v>
      </c>
      <c r="S11" s="23" t="s">
        <v>109</v>
      </c>
      <c r="T11" s="23">
        <v>3.0</v>
      </c>
      <c r="V11" s="3"/>
    </row>
    <row r="12">
      <c r="A12" s="51"/>
      <c r="B12" s="52">
        <v>8.0</v>
      </c>
      <c r="C12" s="67" t="s">
        <v>113</v>
      </c>
      <c r="D12" s="54">
        <v>3.85</v>
      </c>
      <c r="E12" s="23">
        <v>67.5</v>
      </c>
      <c r="F12" s="23">
        <v>4.0</v>
      </c>
      <c r="G12" s="23">
        <v>251.0</v>
      </c>
      <c r="H12" s="23">
        <v>2.0</v>
      </c>
      <c r="I12" s="55">
        <v>0.952</v>
      </c>
      <c r="J12" s="23">
        <v>4.0</v>
      </c>
      <c r="K12" s="55">
        <v>0.969</v>
      </c>
      <c r="L12" s="23">
        <v>4.0</v>
      </c>
      <c r="M12" s="23">
        <v>4.0</v>
      </c>
      <c r="N12" s="55">
        <v>0.986</v>
      </c>
      <c r="O12" s="56">
        <v>5.0</v>
      </c>
      <c r="P12" s="23" t="s">
        <v>108</v>
      </c>
      <c r="Q12" s="23" t="s">
        <v>108</v>
      </c>
      <c r="R12" s="23" t="s">
        <v>108</v>
      </c>
      <c r="S12" s="23" t="s">
        <v>109</v>
      </c>
      <c r="T12" s="23">
        <v>5.0</v>
      </c>
      <c r="V12" s="3"/>
    </row>
    <row r="13">
      <c r="A13" s="51"/>
      <c r="B13" s="52">
        <v>8.0</v>
      </c>
      <c r="C13" s="77" t="s">
        <v>117</v>
      </c>
      <c r="D13" s="54">
        <v>3.85</v>
      </c>
      <c r="E13" s="23">
        <v>136.4</v>
      </c>
      <c r="F13" s="23">
        <v>4.0</v>
      </c>
      <c r="G13" s="23">
        <v>24.0</v>
      </c>
      <c r="H13" s="23">
        <v>5.0</v>
      </c>
      <c r="I13" s="55">
        <v>0.896</v>
      </c>
      <c r="J13" s="23">
        <v>2.0</v>
      </c>
      <c r="K13" s="55">
        <v>0.81</v>
      </c>
      <c r="L13" s="23">
        <v>2.0</v>
      </c>
      <c r="M13" s="23">
        <v>2.0</v>
      </c>
      <c r="N13" s="55">
        <v>0.985</v>
      </c>
      <c r="O13" s="56">
        <v>5.0</v>
      </c>
      <c r="P13" s="23" t="s">
        <v>108</v>
      </c>
      <c r="Q13" s="23" t="s">
        <v>109</v>
      </c>
      <c r="R13" s="23" t="s">
        <v>109</v>
      </c>
      <c r="S13" s="23" t="s">
        <v>109</v>
      </c>
      <c r="T13" s="23">
        <v>3.0</v>
      </c>
      <c r="V13" s="3"/>
    </row>
    <row r="14">
      <c r="A14" s="51"/>
      <c r="B14" s="52">
        <v>11.0</v>
      </c>
      <c r="C14" s="67" t="s">
        <v>112</v>
      </c>
      <c r="D14" s="54">
        <v>3.8</v>
      </c>
      <c r="E14" s="23">
        <v>61.2</v>
      </c>
      <c r="F14" s="23">
        <v>4.0</v>
      </c>
      <c r="G14" s="23">
        <v>70.0</v>
      </c>
      <c r="H14" s="23">
        <v>4.0</v>
      </c>
      <c r="I14" s="55">
        <v>0.929</v>
      </c>
      <c r="J14" s="23">
        <v>3.0</v>
      </c>
      <c r="K14" s="55">
        <v>0.964</v>
      </c>
      <c r="L14" s="23">
        <v>4.0</v>
      </c>
      <c r="M14" s="23">
        <v>3.5</v>
      </c>
      <c r="N14" s="55">
        <v>0.979</v>
      </c>
      <c r="O14" s="56">
        <v>4.0</v>
      </c>
      <c r="P14" s="23" t="s">
        <v>108</v>
      </c>
      <c r="Q14" s="23" t="s">
        <v>109</v>
      </c>
      <c r="R14" s="23" t="s">
        <v>109</v>
      </c>
      <c r="S14" s="23" t="s">
        <v>109</v>
      </c>
      <c r="T14" s="23">
        <v>3.0</v>
      </c>
      <c r="V14" s="3"/>
    </row>
    <row r="15">
      <c r="A15" s="51"/>
      <c r="B15" s="52">
        <v>12.0</v>
      </c>
      <c r="C15" s="77" t="s">
        <v>125</v>
      </c>
      <c r="D15" s="54">
        <v>3.55</v>
      </c>
      <c r="E15" s="23">
        <v>97.5</v>
      </c>
      <c r="F15" s="23">
        <v>4.0</v>
      </c>
      <c r="G15" s="23">
        <v>95.0</v>
      </c>
      <c r="H15" s="23">
        <v>3.0</v>
      </c>
      <c r="I15" s="55">
        <v>0.959</v>
      </c>
      <c r="J15" s="23">
        <v>4.0</v>
      </c>
      <c r="K15" s="55">
        <v>0.967</v>
      </c>
      <c r="L15" s="23">
        <v>4.0</v>
      </c>
      <c r="M15" s="23">
        <v>4.0</v>
      </c>
      <c r="N15" s="55">
        <v>0.942</v>
      </c>
      <c r="O15" s="56">
        <v>3.0</v>
      </c>
      <c r="P15" s="23" t="s">
        <v>108</v>
      </c>
      <c r="Q15" s="23" t="s">
        <v>109</v>
      </c>
      <c r="R15" s="23" t="s">
        <v>109</v>
      </c>
      <c r="S15" s="23" t="s">
        <v>109</v>
      </c>
      <c r="T15" s="23">
        <v>3.0</v>
      </c>
    </row>
    <row r="16">
      <c r="A16" s="51"/>
      <c r="B16" s="52">
        <v>13.0</v>
      </c>
      <c r="C16" s="77" t="s">
        <v>119</v>
      </c>
      <c r="D16" s="54">
        <v>3.45</v>
      </c>
      <c r="E16" s="23">
        <v>143.3</v>
      </c>
      <c r="F16" s="23">
        <v>4.0</v>
      </c>
      <c r="G16" s="23">
        <v>209.0</v>
      </c>
      <c r="H16" s="23">
        <v>2.0</v>
      </c>
      <c r="I16" s="55">
        <v>0.93</v>
      </c>
      <c r="J16" s="23">
        <v>3.0</v>
      </c>
      <c r="K16" s="55">
        <v>0.998</v>
      </c>
      <c r="L16" s="23">
        <v>5.0</v>
      </c>
      <c r="M16" s="23">
        <v>4.0</v>
      </c>
      <c r="N16" s="55">
        <v>0.949</v>
      </c>
      <c r="O16" s="56">
        <v>3.0</v>
      </c>
      <c r="P16" s="23" t="s">
        <v>108</v>
      </c>
      <c r="Q16" s="23" t="s">
        <v>108</v>
      </c>
      <c r="R16" s="23" t="s">
        <v>109</v>
      </c>
      <c r="S16" s="23" t="s">
        <v>109</v>
      </c>
      <c r="T16" s="23">
        <v>4.0</v>
      </c>
      <c r="V16" s="3"/>
    </row>
    <row r="17">
      <c r="A17" s="51"/>
      <c r="B17" s="52">
        <v>14.0</v>
      </c>
      <c r="C17" s="77" t="s">
        <v>124</v>
      </c>
      <c r="D17" s="54">
        <v>3.4</v>
      </c>
      <c r="E17" s="23">
        <v>279.4</v>
      </c>
      <c r="F17" s="23">
        <v>3.0</v>
      </c>
      <c r="G17" s="23">
        <v>192.0</v>
      </c>
      <c r="H17" s="23">
        <v>2.0</v>
      </c>
      <c r="I17" s="55">
        <v>0.932</v>
      </c>
      <c r="J17" s="23">
        <v>3.0</v>
      </c>
      <c r="K17" s="55">
        <v>0.987</v>
      </c>
      <c r="L17" s="23">
        <v>5.0</v>
      </c>
      <c r="M17" s="23">
        <v>4.0</v>
      </c>
      <c r="N17" s="55">
        <v>0.998</v>
      </c>
      <c r="O17" s="56">
        <v>5.0</v>
      </c>
      <c r="P17" s="23" t="s">
        <v>108</v>
      </c>
      <c r="Q17" s="23" t="s">
        <v>108</v>
      </c>
      <c r="R17" s="23" t="s">
        <v>109</v>
      </c>
      <c r="S17" s="23" t="s">
        <v>109</v>
      </c>
      <c r="T17" s="23">
        <v>4.0</v>
      </c>
      <c r="V17" s="3"/>
    </row>
    <row r="18">
      <c r="A18" s="51"/>
      <c r="B18" s="52">
        <v>14.0</v>
      </c>
      <c r="C18" s="67" t="s">
        <v>127</v>
      </c>
      <c r="D18" s="54">
        <v>3.4</v>
      </c>
      <c r="E18" s="23">
        <v>257.0</v>
      </c>
      <c r="F18" s="23">
        <v>3.0</v>
      </c>
      <c r="G18" s="23">
        <v>188.0</v>
      </c>
      <c r="H18" s="23">
        <v>2.0</v>
      </c>
      <c r="I18" s="55">
        <v>0.954</v>
      </c>
      <c r="J18" s="23">
        <v>4.0</v>
      </c>
      <c r="K18" s="55">
        <v>0.94</v>
      </c>
      <c r="L18" s="23">
        <v>3.0</v>
      </c>
      <c r="M18" s="23">
        <v>3.5</v>
      </c>
      <c r="N18" s="55">
        <v>0.991</v>
      </c>
      <c r="O18" s="56">
        <v>5.0</v>
      </c>
      <c r="P18" s="23" t="s">
        <v>108</v>
      </c>
      <c r="Q18" s="23" t="s">
        <v>108</v>
      </c>
      <c r="R18" s="23" t="s">
        <v>108</v>
      </c>
      <c r="S18" s="23" t="s">
        <v>109</v>
      </c>
      <c r="T18" s="23">
        <v>5.0</v>
      </c>
    </row>
    <row r="19">
      <c r="A19" s="51"/>
      <c r="B19" s="52">
        <v>16.0</v>
      </c>
      <c r="C19" s="67" t="s">
        <v>123</v>
      </c>
      <c r="D19" s="54">
        <v>3.3</v>
      </c>
      <c r="E19" s="23">
        <v>462.3</v>
      </c>
      <c r="F19" s="23">
        <v>2.0</v>
      </c>
      <c r="G19" s="23">
        <v>114.0</v>
      </c>
      <c r="H19" s="23">
        <v>3.0</v>
      </c>
      <c r="I19" s="55">
        <v>0.965</v>
      </c>
      <c r="J19" s="23">
        <v>4.0</v>
      </c>
      <c r="K19" s="55">
        <v>0.99</v>
      </c>
      <c r="L19" s="23">
        <v>5.0</v>
      </c>
      <c r="M19" s="23">
        <v>4.5</v>
      </c>
      <c r="N19" s="55">
        <v>0.97</v>
      </c>
      <c r="O19" s="56">
        <v>4.0</v>
      </c>
      <c r="P19" s="23" t="s">
        <v>108</v>
      </c>
      <c r="Q19" s="23" t="s">
        <v>108</v>
      </c>
      <c r="R19" s="23" t="s">
        <v>108</v>
      </c>
      <c r="S19" s="23" t="s">
        <v>109</v>
      </c>
      <c r="T19" s="23">
        <v>5.0</v>
      </c>
    </row>
    <row r="20">
      <c r="A20" s="51"/>
      <c r="B20" s="52">
        <v>17.0</v>
      </c>
      <c r="C20" s="67" t="s">
        <v>77</v>
      </c>
      <c r="D20" s="54">
        <v>3.2</v>
      </c>
      <c r="E20" s="23">
        <v>258.8</v>
      </c>
      <c r="F20" s="23">
        <v>3.0</v>
      </c>
      <c r="G20" s="23">
        <v>87.0</v>
      </c>
      <c r="H20" s="23">
        <v>4.0</v>
      </c>
      <c r="I20" s="55">
        <v>0.901</v>
      </c>
      <c r="J20" s="23">
        <v>3.0</v>
      </c>
      <c r="K20" s="55">
        <v>0.983</v>
      </c>
      <c r="L20" s="23">
        <v>5.0</v>
      </c>
      <c r="M20" s="23">
        <v>4.0</v>
      </c>
      <c r="N20" s="55">
        <v>0.931</v>
      </c>
      <c r="O20" s="56">
        <v>3.0</v>
      </c>
      <c r="P20" s="23" t="s">
        <v>109</v>
      </c>
      <c r="Q20" s="23" t="s">
        <v>108</v>
      </c>
      <c r="R20" s="23" t="s">
        <v>109</v>
      </c>
      <c r="S20" s="23" t="s">
        <v>109</v>
      </c>
      <c r="T20" s="23">
        <v>1.0</v>
      </c>
      <c r="V20" s="3"/>
    </row>
    <row r="21">
      <c r="A21" s="51"/>
      <c r="B21" s="52">
        <v>18.0</v>
      </c>
      <c r="C21" s="77" t="s">
        <v>134</v>
      </c>
      <c r="D21" s="54">
        <v>3.1</v>
      </c>
      <c r="E21" s="23">
        <v>529.3</v>
      </c>
      <c r="F21" s="23">
        <v>2.0</v>
      </c>
      <c r="G21" s="23">
        <v>18.0</v>
      </c>
      <c r="H21" s="23">
        <v>5.0</v>
      </c>
      <c r="I21" s="55">
        <v>0.868</v>
      </c>
      <c r="J21" s="23">
        <v>2.0</v>
      </c>
      <c r="K21" s="55">
        <v>0.95</v>
      </c>
      <c r="L21" s="23">
        <v>3.0</v>
      </c>
      <c r="M21" s="23">
        <v>2.5</v>
      </c>
      <c r="N21" s="55">
        <v>0.97</v>
      </c>
      <c r="O21" s="56">
        <v>4.0</v>
      </c>
      <c r="P21" s="23" t="s">
        <v>108</v>
      </c>
      <c r="Q21" s="23" t="s">
        <v>109</v>
      </c>
      <c r="R21" s="23" t="s">
        <v>109</v>
      </c>
      <c r="S21" s="23" t="s">
        <v>109</v>
      </c>
      <c r="T21" s="23">
        <v>3.0</v>
      </c>
      <c r="V21" s="3"/>
    </row>
    <row r="22">
      <c r="A22" s="51"/>
      <c r="B22" s="52">
        <v>19.0</v>
      </c>
      <c r="C22" s="67" t="s">
        <v>111</v>
      </c>
      <c r="D22" s="54">
        <v>2.95</v>
      </c>
      <c r="E22" s="23">
        <v>150.4</v>
      </c>
      <c r="F22" s="23">
        <v>3.0</v>
      </c>
      <c r="G22" s="23">
        <v>196.0</v>
      </c>
      <c r="H22" s="23">
        <v>2.0</v>
      </c>
      <c r="I22" s="55">
        <v>0.887</v>
      </c>
      <c r="J22" s="23">
        <v>2.0</v>
      </c>
      <c r="K22" s="55">
        <v>0.989</v>
      </c>
      <c r="L22" s="23">
        <v>5.0</v>
      </c>
      <c r="M22" s="23">
        <v>3.5</v>
      </c>
      <c r="N22" s="55">
        <v>0.847</v>
      </c>
      <c r="O22" s="56">
        <v>2.0</v>
      </c>
      <c r="P22" s="23" t="s">
        <v>108</v>
      </c>
      <c r="Q22" s="23" t="s">
        <v>108</v>
      </c>
      <c r="R22" s="23" t="s">
        <v>108</v>
      </c>
      <c r="S22" s="23" t="s">
        <v>109</v>
      </c>
      <c r="T22" s="23">
        <v>5.0</v>
      </c>
      <c r="V22" s="3"/>
    </row>
    <row r="23">
      <c r="A23" s="51"/>
      <c r="B23" s="52">
        <v>19.0</v>
      </c>
      <c r="C23" s="67" t="s">
        <v>126</v>
      </c>
      <c r="D23" s="54">
        <v>2.95</v>
      </c>
      <c r="E23" s="23">
        <v>280.4</v>
      </c>
      <c r="F23" s="23">
        <v>3.0</v>
      </c>
      <c r="G23" s="23">
        <v>224.0</v>
      </c>
      <c r="H23" s="23">
        <v>2.0</v>
      </c>
      <c r="I23" s="55">
        <v>0.867</v>
      </c>
      <c r="J23" s="23">
        <v>2.0</v>
      </c>
      <c r="K23" s="55">
        <v>0.948</v>
      </c>
      <c r="L23" s="23">
        <v>3.0</v>
      </c>
      <c r="M23" s="23">
        <v>2.5</v>
      </c>
      <c r="N23" s="55">
        <v>0.956</v>
      </c>
      <c r="O23" s="56">
        <v>4.0</v>
      </c>
      <c r="P23" s="23" t="s">
        <v>108</v>
      </c>
      <c r="Q23" s="23" t="s">
        <v>108</v>
      </c>
      <c r="R23" s="23" t="s">
        <v>109</v>
      </c>
      <c r="S23" s="23" t="s">
        <v>109</v>
      </c>
      <c r="T23" s="23">
        <v>4.0</v>
      </c>
      <c r="V23" s="3"/>
    </row>
    <row r="24">
      <c r="A24" s="51"/>
      <c r="B24" s="52">
        <v>21.0</v>
      </c>
      <c r="C24" s="77" t="s">
        <v>137</v>
      </c>
      <c r="D24" s="54">
        <v>2.85</v>
      </c>
      <c r="E24" s="23">
        <v>78.9</v>
      </c>
      <c r="F24" s="23">
        <v>4.0</v>
      </c>
      <c r="G24" s="23">
        <v>254.0</v>
      </c>
      <c r="H24" s="23">
        <v>2.0</v>
      </c>
      <c r="I24" s="55">
        <v>0.629</v>
      </c>
      <c r="J24" s="23">
        <v>1.0</v>
      </c>
      <c r="K24" s="55">
        <v>0.859</v>
      </c>
      <c r="L24" s="23">
        <v>2.0</v>
      </c>
      <c r="M24" s="23">
        <v>1.5</v>
      </c>
      <c r="N24" s="55">
        <v>1.0</v>
      </c>
      <c r="O24" s="56">
        <v>5.0</v>
      </c>
      <c r="P24" s="23" t="s">
        <v>109</v>
      </c>
      <c r="Q24" s="23" t="s">
        <v>109</v>
      </c>
      <c r="R24" s="23" t="s">
        <v>109</v>
      </c>
      <c r="S24" s="23" t="s">
        <v>109</v>
      </c>
      <c r="T24" s="23">
        <v>0.0</v>
      </c>
    </row>
    <row r="25">
      <c r="A25" s="51"/>
      <c r="B25" s="52">
        <v>22.0</v>
      </c>
      <c r="C25" s="67" t="s">
        <v>128</v>
      </c>
      <c r="D25" s="54">
        <v>2.55</v>
      </c>
      <c r="E25" s="23">
        <v>342.8</v>
      </c>
      <c r="F25" s="23">
        <v>2.0</v>
      </c>
      <c r="G25" s="23">
        <v>60.0</v>
      </c>
      <c r="H25" s="23">
        <v>4.0</v>
      </c>
      <c r="I25" s="55">
        <v>0.733</v>
      </c>
      <c r="J25" s="23">
        <v>1.0</v>
      </c>
      <c r="K25" s="55">
        <v>0.751</v>
      </c>
      <c r="L25" s="23">
        <v>1.0</v>
      </c>
      <c r="M25" s="23">
        <v>1.0</v>
      </c>
      <c r="N25" s="55">
        <v>1.0</v>
      </c>
      <c r="O25" s="56">
        <v>5.0</v>
      </c>
      <c r="P25" s="23" t="s">
        <v>109</v>
      </c>
      <c r="Q25" s="23" t="s">
        <v>108</v>
      </c>
      <c r="R25" s="23" t="s">
        <v>109</v>
      </c>
      <c r="S25" s="23" t="s">
        <v>109</v>
      </c>
      <c r="T25" s="23">
        <v>1.0</v>
      </c>
      <c r="V25" s="3"/>
    </row>
    <row r="26">
      <c r="A26" s="51"/>
      <c r="B26" s="52">
        <v>23.0</v>
      </c>
      <c r="C26" s="77" t="s">
        <v>138</v>
      </c>
      <c r="D26" s="54">
        <v>2.4</v>
      </c>
      <c r="E26" s="23">
        <v>264.9</v>
      </c>
      <c r="F26" s="23">
        <v>3.0</v>
      </c>
      <c r="G26" s="23">
        <v>147.0</v>
      </c>
      <c r="H26" s="23">
        <v>3.0</v>
      </c>
      <c r="I26" s="55">
        <v>0.925</v>
      </c>
      <c r="J26" s="23">
        <v>3.0</v>
      </c>
      <c r="K26" s="55">
        <v>0.945</v>
      </c>
      <c r="L26" s="23">
        <v>3.0</v>
      </c>
      <c r="M26" s="23">
        <v>3.0</v>
      </c>
      <c r="N26" s="55">
        <v>0.0</v>
      </c>
      <c r="O26" s="56">
        <v>1.0</v>
      </c>
      <c r="P26" s="23" t="s">
        <v>109</v>
      </c>
      <c r="Q26" s="23" t="s">
        <v>109</v>
      </c>
      <c r="R26" s="23" t="s">
        <v>109</v>
      </c>
      <c r="S26" s="23" t="s">
        <v>109</v>
      </c>
      <c r="T26" s="23">
        <v>0.0</v>
      </c>
    </row>
    <row r="27">
      <c r="A27" s="51"/>
      <c r="B27" s="52">
        <v>24.0</v>
      </c>
      <c r="C27" s="77" t="s">
        <v>131</v>
      </c>
      <c r="D27" s="54">
        <v>2.3</v>
      </c>
      <c r="E27" s="64">
        <v>1297.0</v>
      </c>
      <c r="F27" s="23">
        <v>1.0</v>
      </c>
      <c r="G27" s="58" t="s">
        <v>132</v>
      </c>
      <c r="H27" s="58">
        <v>3.0</v>
      </c>
      <c r="I27" s="58" t="s">
        <v>132</v>
      </c>
      <c r="J27" s="58">
        <v>1.0</v>
      </c>
      <c r="K27" s="58" t="s">
        <v>132</v>
      </c>
      <c r="L27" s="58">
        <v>5.0</v>
      </c>
      <c r="M27" s="58">
        <v>3.0</v>
      </c>
      <c r="N27" s="58" t="s">
        <v>132</v>
      </c>
      <c r="O27" s="56">
        <v>5.0</v>
      </c>
      <c r="P27" s="23" t="s">
        <v>109</v>
      </c>
      <c r="Q27" s="23" t="s">
        <v>109</v>
      </c>
      <c r="R27" s="23" t="s">
        <v>109</v>
      </c>
      <c r="S27" s="23" t="s">
        <v>109</v>
      </c>
      <c r="T27" s="23">
        <v>0.0</v>
      </c>
    </row>
    <row r="28">
      <c r="A28" s="51"/>
      <c r="B28" s="52">
        <v>24.0</v>
      </c>
      <c r="C28" s="77" t="s">
        <v>118</v>
      </c>
      <c r="D28" s="54">
        <v>2.3</v>
      </c>
      <c r="E28" s="23">
        <v>826.0</v>
      </c>
      <c r="F28" s="23">
        <v>1.0</v>
      </c>
      <c r="G28" s="58" t="s">
        <v>132</v>
      </c>
      <c r="H28" s="23">
        <v>4.0</v>
      </c>
      <c r="I28" s="58" t="s">
        <v>132</v>
      </c>
      <c r="J28" s="23">
        <v>2.0</v>
      </c>
      <c r="K28" s="58" t="s">
        <v>132</v>
      </c>
      <c r="L28" s="23">
        <v>2.0</v>
      </c>
      <c r="M28" s="23">
        <v>2.0</v>
      </c>
      <c r="N28" s="58" t="s">
        <v>132</v>
      </c>
      <c r="O28" s="56">
        <v>5.0</v>
      </c>
      <c r="P28" s="23" t="s">
        <v>109</v>
      </c>
      <c r="Q28" s="23" t="s">
        <v>109</v>
      </c>
      <c r="R28" s="23" t="s">
        <v>109</v>
      </c>
      <c r="S28" s="23" t="s">
        <v>109</v>
      </c>
      <c r="T28" s="23">
        <v>0.0</v>
      </c>
    </row>
    <row r="29">
      <c r="A29" s="51"/>
      <c r="B29" s="52">
        <v>26.0</v>
      </c>
      <c r="C29" s="67" t="s">
        <v>140</v>
      </c>
      <c r="D29" s="54">
        <v>2.2</v>
      </c>
      <c r="E29" s="23">
        <v>819.9</v>
      </c>
      <c r="F29" s="23">
        <v>1.0</v>
      </c>
      <c r="G29" s="58">
        <v>154.0</v>
      </c>
      <c r="H29" s="58">
        <v>3.0</v>
      </c>
      <c r="I29" s="57">
        <v>0.862</v>
      </c>
      <c r="J29" s="58">
        <v>2.0</v>
      </c>
      <c r="K29" s="57">
        <v>0.901</v>
      </c>
      <c r="L29" s="58">
        <v>3.0</v>
      </c>
      <c r="M29" s="58">
        <v>2.5</v>
      </c>
      <c r="N29" s="57">
        <v>1.0</v>
      </c>
      <c r="O29" s="56">
        <v>5.0</v>
      </c>
      <c r="P29" s="23" t="s">
        <v>109</v>
      </c>
      <c r="Q29" s="23" t="s">
        <v>109</v>
      </c>
      <c r="R29" s="23" t="s">
        <v>109</v>
      </c>
      <c r="S29" s="23" t="s">
        <v>109</v>
      </c>
      <c r="T29" s="23">
        <v>0.0</v>
      </c>
      <c r="V29" s="3"/>
    </row>
    <row r="30">
      <c r="A30" s="51"/>
      <c r="B30" s="52">
        <v>26.0</v>
      </c>
      <c r="C30" s="77" t="s">
        <v>130</v>
      </c>
      <c r="D30" s="54">
        <v>2.2</v>
      </c>
      <c r="E30" s="23">
        <v>207.7</v>
      </c>
      <c r="F30" s="23">
        <v>3.0</v>
      </c>
      <c r="G30" s="23">
        <v>175.0</v>
      </c>
      <c r="H30" s="23">
        <v>3.0</v>
      </c>
      <c r="I30" s="57">
        <v>0.698</v>
      </c>
      <c r="J30" s="23">
        <v>1.0</v>
      </c>
      <c r="K30" s="57">
        <v>0.842</v>
      </c>
      <c r="L30" s="23">
        <v>2.0</v>
      </c>
      <c r="M30" s="23">
        <v>1.5</v>
      </c>
      <c r="N30" s="55">
        <v>0.667</v>
      </c>
      <c r="O30" s="56">
        <v>1.0</v>
      </c>
      <c r="P30" s="23" t="s">
        <v>109</v>
      </c>
      <c r="Q30" s="23" t="s">
        <v>108</v>
      </c>
      <c r="R30" s="23" t="s">
        <v>109</v>
      </c>
      <c r="S30" s="23" t="s">
        <v>109</v>
      </c>
      <c r="T30" s="23">
        <v>1.0</v>
      </c>
    </row>
    <row r="31">
      <c r="A31" s="51"/>
      <c r="B31" s="52">
        <v>28.0</v>
      </c>
      <c r="C31" s="77" t="s">
        <v>139</v>
      </c>
      <c r="D31" s="54">
        <v>2.0</v>
      </c>
      <c r="E31" s="23">
        <v>715.9</v>
      </c>
      <c r="F31" s="23">
        <v>1.0</v>
      </c>
      <c r="G31" s="58">
        <v>558.0</v>
      </c>
      <c r="H31" s="23">
        <v>1.0</v>
      </c>
      <c r="I31" s="57">
        <v>0.814</v>
      </c>
      <c r="J31" s="23">
        <v>2.0</v>
      </c>
      <c r="K31" s="57">
        <v>0.898</v>
      </c>
      <c r="L31" s="23">
        <v>2.0</v>
      </c>
      <c r="M31" s="23">
        <v>2.0</v>
      </c>
      <c r="N31" s="57">
        <v>0.986</v>
      </c>
      <c r="O31" s="56">
        <v>5.0</v>
      </c>
      <c r="P31" s="23" t="s">
        <v>108</v>
      </c>
      <c r="Q31" s="23" t="s">
        <v>109</v>
      </c>
      <c r="R31" s="23" t="s">
        <v>109</v>
      </c>
      <c r="S31" s="23" t="s">
        <v>109</v>
      </c>
      <c r="T31" s="23">
        <v>3.0</v>
      </c>
    </row>
    <row r="32">
      <c r="A32" s="3"/>
      <c r="B32" s="65">
        <v>29.0</v>
      </c>
      <c r="C32" s="77" t="s">
        <v>133</v>
      </c>
      <c r="D32" s="65">
        <v>1.7</v>
      </c>
      <c r="E32" s="23">
        <v>610.0</v>
      </c>
      <c r="F32" s="23">
        <v>1.0</v>
      </c>
      <c r="G32" s="23">
        <v>213.0</v>
      </c>
      <c r="H32" s="23">
        <v>2.0</v>
      </c>
      <c r="I32" s="57">
        <v>0.622</v>
      </c>
      <c r="J32" s="58">
        <v>1.0</v>
      </c>
      <c r="K32" s="55">
        <v>0.453</v>
      </c>
      <c r="L32" s="23">
        <v>1.0</v>
      </c>
      <c r="M32" s="23">
        <v>1.0</v>
      </c>
      <c r="N32" s="55">
        <v>1.0</v>
      </c>
      <c r="O32" s="56">
        <v>5.0</v>
      </c>
      <c r="P32" s="23" t="s">
        <v>109</v>
      </c>
      <c r="Q32" s="23" t="s">
        <v>109</v>
      </c>
      <c r="R32" s="23" t="s">
        <v>109</v>
      </c>
      <c r="S32" s="23" t="s">
        <v>109</v>
      </c>
      <c r="T32" s="23">
        <v>0.0</v>
      </c>
    </row>
    <row r="33">
      <c r="A33" s="3"/>
      <c r="B33" s="65">
        <v>29.0</v>
      </c>
      <c r="C33" s="77" t="s">
        <v>20</v>
      </c>
      <c r="D33" s="65">
        <v>1.7</v>
      </c>
      <c r="E33" s="23">
        <v>152.9</v>
      </c>
      <c r="F33" s="23">
        <v>3.0</v>
      </c>
      <c r="G33" s="58" t="s">
        <v>152</v>
      </c>
      <c r="H33" s="23">
        <v>0.0</v>
      </c>
      <c r="I33" s="58" t="s">
        <v>132</v>
      </c>
      <c r="J33" s="58">
        <v>2.0</v>
      </c>
      <c r="K33" s="58" t="s">
        <v>132</v>
      </c>
      <c r="L33" s="23">
        <v>3.0</v>
      </c>
      <c r="M33" s="23">
        <v>2.5</v>
      </c>
      <c r="N33" s="58" t="s">
        <v>132</v>
      </c>
      <c r="O33" s="56">
        <v>1.0</v>
      </c>
      <c r="P33" s="23" t="s">
        <v>109</v>
      </c>
      <c r="Q33" s="23" t="s">
        <v>109</v>
      </c>
      <c r="R33" s="23" t="s">
        <v>109</v>
      </c>
      <c r="S33" s="23" t="s">
        <v>109</v>
      </c>
      <c r="T33" s="23">
        <v>0.0</v>
      </c>
    </row>
    <row r="34">
      <c r="A34" s="3"/>
      <c r="B34" s="65">
        <v>31.0</v>
      </c>
      <c r="C34" s="77" t="s">
        <v>142</v>
      </c>
      <c r="D34" s="65">
        <v>1.6</v>
      </c>
      <c r="E34" s="64">
        <v>1804.4</v>
      </c>
      <c r="F34" s="23">
        <v>1.0</v>
      </c>
      <c r="G34" s="23">
        <v>531.0</v>
      </c>
      <c r="H34" s="23">
        <v>1.0</v>
      </c>
      <c r="I34" s="57">
        <v>0.83</v>
      </c>
      <c r="J34" s="58">
        <v>2.0</v>
      </c>
      <c r="K34" s="55">
        <v>0.673</v>
      </c>
      <c r="L34" s="23">
        <v>1.0</v>
      </c>
      <c r="M34" s="23">
        <v>1.5</v>
      </c>
      <c r="N34" s="55">
        <v>0.993</v>
      </c>
      <c r="O34" s="56">
        <v>5.0</v>
      </c>
      <c r="P34" s="23" t="s">
        <v>109</v>
      </c>
      <c r="Q34" s="23" t="s">
        <v>109</v>
      </c>
      <c r="R34" s="23" t="s">
        <v>109</v>
      </c>
      <c r="S34" s="23" t="s">
        <v>109</v>
      </c>
      <c r="T34" s="23">
        <v>0.0</v>
      </c>
    </row>
    <row r="35">
      <c r="A35" s="3"/>
      <c r="B35" s="65">
        <v>32.0</v>
      </c>
      <c r="C35" s="77" t="s">
        <v>153</v>
      </c>
      <c r="D35" s="65">
        <v>0.35</v>
      </c>
      <c r="E35" s="64">
        <v>9407.6</v>
      </c>
      <c r="F35" s="23">
        <v>1.0</v>
      </c>
      <c r="G35" s="58" t="s">
        <v>152</v>
      </c>
      <c r="H35" s="23">
        <v>0.0</v>
      </c>
      <c r="I35" s="58" t="s">
        <v>152</v>
      </c>
      <c r="J35" s="58">
        <v>0.0</v>
      </c>
      <c r="K35" s="58" t="s">
        <v>152</v>
      </c>
      <c r="L35" s="23">
        <v>0.0</v>
      </c>
      <c r="M35" s="23">
        <v>0.0</v>
      </c>
      <c r="N35" s="58" t="s">
        <v>152</v>
      </c>
      <c r="O35" s="56">
        <v>0.0</v>
      </c>
      <c r="P35" s="23" t="s">
        <v>109</v>
      </c>
      <c r="Q35" s="23" t="s">
        <v>109</v>
      </c>
      <c r="R35" s="23" t="s">
        <v>109</v>
      </c>
      <c r="S35" s="23" t="s">
        <v>109</v>
      </c>
      <c r="T35" s="23">
        <v>0.0</v>
      </c>
    </row>
    <row r="36">
      <c r="A36" s="3"/>
      <c r="B36" s="69"/>
      <c r="C36" s="69" t="s">
        <v>141</v>
      </c>
      <c r="D36" s="74" t="s">
        <v>154</v>
      </c>
      <c r="E36" s="69">
        <v>873.3</v>
      </c>
      <c r="F36" s="69">
        <v>1.0</v>
      </c>
      <c r="G36" s="69"/>
      <c r="H36" s="69"/>
      <c r="I36" s="74"/>
      <c r="J36" s="74"/>
      <c r="K36" s="75"/>
      <c r="L36" s="69"/>
      <c r="M36" s="69"/>
      <c r="N36" s="75"/>
      <c r="O36" s="83"/>
      <c r="P36" s="69"/>
      <c r="Q36" s="69"/>
      <c r="R36" s="69"/>
      <c r="S36" s="69"/>
      <c r="T36" s="69"/>
    </row>
    <row r="37">
      <c r="A37" s="3"/>
      <c r="B37" s="3"/>
      <c r="C37" s="3"/>
      <c r="E37" s="78"/>
      <c r="G37" s="79"/>
      <c r="H37" s="78"/>
      <c r="I37" s="79"/>
      <c r="J37" s="78"/>
      <c r="K37" s="78"/>
      <c r="L37" s="78"/>
      <c r="M37" s="78"/>
      <c r="N37" s="79"/>
      <c r="P37" s="78"/>
      <c r="Q37" s="78"/>
      <c r="R37" s="78"/>
      <c r="S37" s="78"/>
      <c r="T37" s="78"/>
    </row>
    <row r="38">
      <c r="A38" s="3"/>
      <c r="B38" s="3" t="s">
        <v>147</v>
      </c>
      <c r="C38" s="3"/>
      <c r="E38" s="78"/>
      <c r="G38" s="79"/>
      <c r="H38" s="78"/>
      <c r="I38" s="79"/>
      <c r="J38" s="78"/>
      <c r="K38" s="78"/>
      <c r="L38" s="78"/>
      <c r="M38" s="78"/>
      <c r="N38" s="79"/>
      <c r="P38" s="78"/>
      <c r="Q38" s="78"/>
      <c r="R38" s="78"/>
      <c r="S38" s="78"/>
      <c r="T38" s="78"/>
    </row>
    <row r="39">
      <c r="A39" s="3"/>
      <c r="B39" s="3" t="s">
        <v>148</v>
      </c>
      <c r="C39" s="5"/>
      <c r="E39" s="78"/>
      <c r="G39" s="79"/>
      <c r="H39" s="78"/>
      <c r="I39" s="79"/>
      <c r="J39" s="78"/>
      <c r="K39" s="78"/>
      <c r="L39" s="78"/>
      <c r="M39" s="78"/>
      <c r="N39" s="79"/>
      <c r="P39" s="78"/>
      <c r="Q39" s="78"/>
      <c r="R39" s="78"/>
      <c r="S39" s="78"/>
      <c r="T39" s="78"/>
    </row>
    <row r="40">
      <c r="A40" s="3"/>
      <c r="B40" s="3" t="s">
        <v>149</v>
      </c>
      <c r="C40" s="51"/>
      <c r="E40" s="78"/>
      <c r="G40" s="79"/>
      <c r="H40" s="78"/>
      <c r="I40" s="79"/>
      <c r="J40" s="78"/>
      <c r="K40" s="78"/>
      <c r="L40" s="78"/>
      <c r="M40" s="78"/>
      <c r="N40" s="79"/>
      <c r="P40" s="78"/>
      <c r="Q40" s="78"/>
      <c r="R40" s="78"/>
      <c r="S40" s="78"/>
      <c r="T40" s="78"/>
    </row>
    <row r="41">
      <c r="A41" s="3"/>
      <c r="B41" s="3"/>
      <c r="C41" s="51"/>
      <c r="E41" s="78"/>
      <c r="G41" s="79"/>
      <c r="H41" s="78"/>
      <c r="I41" s="79"/>
      <c r="J41" s="78"/>
      <c r="K41" s="78"/>
      <c r="L41" s="78"/>
      <c r="M41" s="78"/>
      <c r="N41" s="79"/>
      <c r="P41" s="78"/>
      <c r="Q41" s="78"/>
      <c r="R41" s="78"/>
      <c r="S41" s="78"/>
      <c r="T41" s="78"/>
    </row>
    <row r="42">
      <c r="A42" s="3"/>
      <c r="B42" s="3"/>
      <c r="C42" s="51"/>
      <c r="E42" s="78"/>
      <c r="G42" s="79"/>
      <c r="H42" s="78"/>
      <c r="I42" s="79"/>
      <c r="J42" s="78"/>
      <c r="K42" s="78"/>
      <c r="L42" s="78"/>
      <c r="M42" s="78"/>
      <c r="N42" s="79"/>
      <c r="P42" s="78"/>
      <c r="Q42" s="78"/>
      <c r="R42" s="78"/>
      <c r="S42" s="78"/>
      <c r="T42" s="78"/>
    </row>
    <row r="43">
      <c r="A43" s="3"/>
      <c r="B43" s="3"/>
      <c r="C43" s="51"/>
      <c r="E43" s="78"/>
      <c r="G43" s="79"/>
      <c r="H43" s="78"/>
      <c r="I43" s="79"/>
      <c r="J43" s="78"/>
      <c r="K43" s="78"/>
      <c r="L43" s="78"/>
      <c r="M43" s="78"/>
      <c r="N43" s="79"/>
      <c r="P43" s="78"/>
      <c r="Q43" s="78"/>
      <c r="R43" s="78"/>
      <c r="S43" s="78"/>
      <c r="T43" s="78"/>
    </row>
    <row r="44">
      <c r="A44" s="78"/>
      <c r="B44" s="78"/>
      <c r="C44" s="51"/>
      <c r="E44" s="78"/>
      <c r="G44" s="79"/>
      <c r="H44" s="78"/>
      <c r="I44" s="79"/>
      <c r="J44" s="78"/>
      <c r="K44" s="78"/>
      <c r="L44" s="78"/>
      <c r="M44" s="78"/>
      <c r="N44" s="79"/>
      <c r="P44" s="78"/>
      <c r="Q44" s="78"/>
      <c r="R44" s="78"/>
      <c r="S44" s="78"/>
      <c r="T44" s="78"/>
    </row>
    <row r="45">
      <c r="C45" s="51"/>
    </row>
    <row r="46">
      <c r="C46" s="51"/>
    </row>
    <row r="47">
      <c r="C47" s="51"/>
    </row>
    <row r="48">
      <c r="C48" s="51"/>
    </row>
    <row r="49">
      <c r="C49" s="51"/>
    </row>
    <row r="50">
      <c r="C50" s="3"/>
    </row>
    <row r="51">
      <c r="C51" s="51"/>
    </row>
    <row r="52">
      <c r="C52" s="51"/>
    </row>
    <row r="53">
      <c r="C53" s="51"/>
    </row>
    <row r="54">
      <c r="C54" s="51"/>
    </row>
    <row r="55">
      <c r="C55" s="3"/>
    </row>
    <row r="56">
      <c r="C56" s="51"/>
    </row>
    <row r="57">
      <c r="C57" s="51"/>
    </row>
    <row r="58">
      <c r="C58" s="51"/>
    </row>
    <row r="59">
      <c r="C59" s="51"/>
    </row>
    <row r="60">
      <c r="C60" s="51"/>
    </row>
    <row r="61">
      <c r="C61" s="51"/>
    </row>
    <row r="62">
      <c r="C62" s="51"/>
    </row>
    <row r="63">
      <c r="C63" s="51"/>
    </row>
    <row r="64">
      <c r="C64" s="51"/>
    </row>
    <row r="65">
      <c r="C65" s="51"/>
    </row>
    <row r="66">
      <c r="C66" s="51"/>
    </row>
    <row r="67">
      <c r="C67" s="51"/>
    </row>
    <row r="68">
      <c r="C68" s="3"/>
    </row>
    <row r="69">
      <c r="C69" s="3"/>
    </row>
    <row r="70">
      <c r="C70" s="51"/>
    </row>
    <row r="71">
      <c r="C71" s="51"/>
    </row>
  </sheetData>
  <mergeCells count="5">
    <mergeCell ref="E2:F2"/>
    <mergeCell ref="G2:H2"/>
    <mergeCell ref="I2:M2"/>
    <mergeCell ref="N2:O2"/>
    <mergeCell ref="P2:T2"/>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xSplit="3.0" topLeftCell="D1" activePane="topRight" state="frozen"/>
      <selection activeCell="E2" sqref="E2" pane="topRight"/>
    </sheetView>
  </sheetViews>
  <sheetFormatPr customHeight="1" defaultColWidth="14.43" defaultRowHeight="15.75"/>
  <cols>
    <col customWidth="1" min="1" max="1" width="5.0"/>
    <col customWidth="1" min="2" max="2" width="11.29"/>
    <col customWidth="1" min="3" max="3" width="24.86"/>
    <col customWidth="1" min="4" max="4" width="11.71"/>
    <col customWidth="1" min="5" max="5" width="23.57"/>
    <col customWidth="1" min="6" max="6" width="17.14"/>
    <col customWidth="1" min="7" max="7" width="18.29"/>
    <col customWidth="1" min="8" max="8" width="20.71"/>
    <col customWidth="1" min="15" max="19" width="16.86"/>
  </cols>
  <sheetData>
    <row r="1">
      <c r="A1" s="5"/>
      <c r="B1" s="5"/>
      <c r="C1" s="36"/>
      <c r="D1" s="3"/>
      <c r="E1" s="3"/>
      <c r="F1" s="3"/>
      <c r="G1" s="3"/>
      <c r="H1" s="3"/>
      <c r="I1" s="3"/>
      <c r="J1" s="3"/>
      <c r="K1" s="3"/>
      <c r="L1" s="3"/>
      <c r="M1" s="3"/>
      <c r="N1" s="3"/>
      <c r="O1" s="3"/>
      <c r="P1" s="3"/>
      <c r="Q1" s="3"/>
      <c r="R1" s="3"/>
      <c r="S1" s="3"/>
      <c r="T1" s="3"/>
      <c r="U1" s="3"/>
      <c r="V1" s="3"/>
    </row>
    <row r="2">
      <c r="A2" s="5"/>
      <c r="B2" s="11"/>
      <c r="C2" s="40"/>
      <c r="D2" s="41"/>
      <c r="E2" s="43" t="s">
        <v>78</v>
      </c>
      <c r="F2" s="10"/>
      <c r="G2" s="6" t="s">
        <v>37</v>
      </c>
      <c r="H2" s="10"/>
      <c r="I2" s="6" t="s">
        <v>26</v>
      </c>
      <c r="J2" s="8"/>
      <c r="K2" s="8"/>
      <c r="L2" s="8"/>
      <c r="M2" s="10"/>
      <c r="N2" s="6" t="s">
        <v>80</v>
      </c>
      <c r="O2" s="10"/>
      <c r="P2" s="6" t="s">
        <v>70</v>
      </c>
      <c r="Q2" s="8"/>
      <c r="R2" s="8"/>
      <c r="S2" s="8"/>
      <c r="T2" s="10"/>
      <c r="U2" s="3"/>
      <c r="V2" s="3"/>
    </row>
    <row r="3">
      <c r="A3" s="5"/>
      <c r="B3" s="47" t="s">
        <v>83</v>
      </c>
      <c r="C3" s="48" t="s">
        <v>84</v>
      </c>
      <c r="D3" s="49" t="s">
        <v>85</v>
      </c>
      <c r="E3" s="50" t="s">
        <v>88</v>
      </c>
      <c r="F3" s="4" t="s">
        <v>72</v>
      </c>
      <c r="G3" s="4" t="s">
        <v>89</v>
      </c>
      <c r="H3" s="4" t="s">
        <v>90</v>
      </c>
      <c r="I3" s="4" t="s">
        <v>91</v>
      </c>
      <c r="J3" s="4" t="s">
        <v>92</v>
      </c>
      <c r="K3" s="4" t="s">
        <v>93</v>
      </c>
      <c r="L3" s="4" t="s">
        <v>94</v>
      </c>
      <c r="M3" s="4" t="s">
        <v>96</v>
      </c>
      <c r="N3" s="4" t="s">
        <v>97</v>
      </c>
      <c r="O3" s="4" t="s">
        <v>98</v>
      </c>
      <c r="P3" s="4" t="s">
        <v>99</v>
      </c>
      <c r="Q3" s="4" t="s">
        <v>100</v>
      </c>
      <c r="R3" s="4" t="s">
        <v>101</v>
      </c>
      <c r="S3" s="4" t="s">
        <v>102</v>
      </c>
      <c r="T3" s="4" t="s">
        <v>48</v>
      </c>
      <c r="U3" s="3"/>
      <c r="V3" s="3"/>
    </row>
    <row r="4">
      <c r="A4" s="51"/>
      <c r="B4" s="52">
        <v>1.0</v>
      </c>
      <c r="C4" s="84" t="s">
        <v>105</v>
      </c>
      <c r="D4" s="85">
        <v>4.7</v>
      </c>
      <c r="E4" s="23">
        <v>48.9</v>
      </c>
      <c r="F4" s="32">
        <v>5.0</v>
      </c>
      <c r="G4" s="23">
        <v>24.0</v>
      </c>
      <c r="H4" s="23">
        <v>5.0</v>
      </c>
      <c r="I4" s="55">
        <v>0.9889139737844121</v>
      </c>
      <c r="J4" s="23">
        <v>5.0</v>
      </c>
      <c r="K4" s="55">
        <v>0.9783669851609648</v>
      </c>
      <c r="L4" s="23">
        <v>4.0</v>
      </c>
      <c r="M4" s="23">
        <v>4.5</v>
      </c>
      <c r="N4" s="55">
        <v>1.0</v>
      </c>
      <c r="O4" s="86">
        <v>5.0</v>
      </c>
      <c r="P4" s="23" t="s">
        <v>108</v>
      </c>
      <c r="Q4" s="23" t="s">
        <v>109</v>
      </c>
      <c r="R4" s="23" t="s">
        <v>109</v>
      </c>
      <c r="S4" s="23" t="s">
        <v>109</v>
      </c>
      <c r="T4" s="23">
        <v>3.0</v>
      </c>
      <c r="V4" s="3"/>
    </row>
    <row r="5">
      <c r="A5" s="51"/>
      <c r="B5" s="52">
        <v>2.0</v>
      </c>
      <c r="C5" s="84" t="s">
        <v>65</v>
      </c>
      <c r="D5" s="85">
        <v>4.3999999999999995</v>
      </c>
      <c r="E5" s="23">
        <v>3.9</v>
      </c>
      <c r="F5" s="32">
        <v>5.0</v>
      </c>
      <c r="G5" s="23">
        <v>9.72</v>
      </c>
      <c r="H5" s="23">
        <v>5.0</v>
      </c>
      <c r="I5" s="55">
        <v>0.8750841427060294</v>
      </c>
      <c r="J5" s="23">
        <v>2.0</v>
      </c>
      <c r="K5" s="55">
        <v>0.9756421892249222</v>
      </c>
      <c r="L5" s="23">
        <v>4.0</v>
      </c>
      <c r="M5" s="23">
        <v>3.0</v>
      </c>
      <c r="N5" s="55">
        <v>0.9883829746038917</v>
      </c>
      <c r="O5" s="86">
        <v>5.0</v>
      </c>
      <c r="P5" s="23" t="s">
        <v>108</v>
      </c>
      <c r="Q5" s="23" t="s">
        <v>109</v>
      </c>
      <c r="R5" s="23" t="s">
        <v>109</v>
      </c>
      <c r="S5" s="23" t="s">
        <v>109</v>
      </c>
      <c r="T5" s="23">
        <v>3.0</v>
      </c>
      <c r="V5" s="3"/>
    </row>
    <row r="6">
      <c r="A6" s="51"/>
      <c r="B6" s="52">
        <v>3.0</v>
      </c>
      <c r="C6" s="84" t="s">
        <v>112</v>
      </c>
      <c r="D6" s="85">
        <v>4.15</v>
      </c>
      <c r="E6" s="23">
        <v>18.8</v>
      </c>
      <c r="F6" s="32">
        <v>5.0</v>
      </c>
      <c r="G6" s="23">
        <v>70.0</v>
      </c>
      <c r="H6" s="23">
        <v>4.0</v>
      </c>
      <c r="I6" s="55">
        <v>0.9279183533125986</v>
      </c>
      <c r="J6" s="23">
        <v>3.0</v>
      </c>
      <c r="K6" s="55">
        <v>0.9637707788763269</v>
      </c>
      <c r="L6" s="23">
        <v>4.0</v>
      </c>
      <c r="M6" s="23">
        <v>3.5</v>
      </c>
      <c r="N6" s="55">
        <v>0.9746708643388666</v>
      </c>
      <c r="O6" s="86">
        <v>4.0</v>
      </c>
      <c r="P6" s="23" t="s">
        <v>108</v>
      </c>
      <c r="Q6" s="23" t="s">
        <v>109</v>
      </c>
      <c r="R6" s="23" t="s">
        <v>109</v>
      </c>
      <c r="S6" s="23" t="s">
        <v>109</v>
      </c>
      <c r="T6" s="23">
        <v>3.0</v>
      </c>
      <c r="V6" s="3"/>
    </row>
    <row r="7">
      <c r="A7" s="51"/>
      <c r="B7" s="52">
        <v>4.0</v>
      </c>
      <c r="C7" s="84" t="s">
        <v>41</v>
      </c>
      <c r="D7" s="85">
        <v>4.05</v>
      </c>
      <c r="E7" s="23">
        <v>82.5</v>
      </c>
      <c r="F7" s="32">
        <v>4.0</v>
      </c>
      <c r="G7" s="23">
        <v>120.64</v>
      </c>
      <c r="H7" s="23">
        <v>3.0</v>
      </c>
      <c r="I7" s="55">
        <v>0.9502519224461039</v>
      </c>
      <c r="J7" s="23">
        <v>4.0</v>
      </c>
      <c r="K7" s="55">
        <v>0.9767244101596497</v>
      </c>
      <c r="L7" s="23">
        <v>4.0</v>
      </c>
      <c r="M7" s="23">
        <v>4.0</v>
      </c>
      <c r="N7" s="55">
        <v>0.995714438531276</v>
      </c>
      <c r="O7" s="86">
        <v>5.0</v>
      </c>
      <c r="P7" s="23" t="s">
        <v>108</v>
      </c>
      <c r="Q7" s="23" t="s">
        <v>108</v>
      </c>
      <c r="R7" s="23" t="s">
        <v>108</v>
      </c>
      <c r="S7" s="23" t="s">
        <v>108</v>
      </c>
      <c r="T7" s="23">
        <v>5.0</v>
      </c>
      <c r="V7" s="3"/>
    </row>
    <row r="8">
      <c r="A8" s="51"/>
      <c r="B8" s="52">
        <v>5.0</v>
      </c>
      <c r="C8" s="84" t="s">
        <v>95</v>
      </c>
      <c r="D8" s="85">
        <v>4.0</v>
      </c>
      <c r="E8" s="23">
        <v>48.5</v>
      </c>
      <c r="F8" s="32">
        <v>5.0</v>
      </c>
      <c r="G8" s="23">
        <v>74.59</v>
      </c>
      <c r="H8" s="23">
        <v>4.0</v>
      </c>
      <c r="I8" s="58" t="s">
        <v>122</v>
      </c>
      <c r="J8" s="58" t="s">
        <v>122</v>
      </c>
      <c r="K8" s="55">
        <v>1.0</v>
      </c>
      <c r="L8" s="23">
        <v>5.0</v>
      </c>
      <c r="M8" s="23">
        <v>5.0</v>
      </c>
      <c r="N8" s="55">
        <v>0.9389553178099433</v>
      </c>
      <c r="O8" s="86">
        <v>3.0</v>
      </c>
      <c r="P8" s="23" t="s">
        <v>109</v>
      </c>
      <c r="Q8" s="23" t="s">
        <v>109</v>
      </c>
      <c r="R8" s="23" t="s">
        <v>109</v>
      </c>
      <c r="S8" s="23" t="s">
        <v>109</v>
      </c>
      <c r="T8" s="23">
        <v>0.0</v>
      </c>
      <c r="V8" s="3"/>
    </row>
    <row r="9">
      <c r="A9" s="51"/>
      <c r="B9" s="52">
        <v>6.0</v>
      </c>
      <c r="C9" s="84" t="s">
        <v>116</v>
      </c>
      <c r="D9" s="85">
        <v>3.95</v>
      </c>
      <c r="E9" s="23">
        <v>35.3</v>
      </c>
      <c r="F9" s="32">
        <v>5.0</v>
      </c>
      <c r="G9" s="23">
        <v>140.0</v>
      </c>
      <c r="H9" s="23">
        <v>3.0</v>
      </c>
      <c r="I9" s="55">
        <v>0.9671715429840455</v>
      </c>
      <c r="J9" s="23">
        <v>4.0</v>
      </c>
      <c r="K9" s="55">
        <v>0.965435323351015</v>
      </c>
      <c r="L9" s="23">
        <v>4.0</v>
      </c>
      <c r="M9" s="23">
        <v>4.0</v>
      </c>
      <c r="N9" s="55">
        <v>0.8377682049590865</v>
      </c>
      <c r="O9" s="86">
        <v>2.0</v>
      </c>
      <c r="P9" s="23" t="s">
        <v>108</v>
      </c>
      <c r="Q9" s="23" t="s">
        <v>108</v>
      </c>
      <c r="R9" s="23" t="s">
        <v>108</v>
      </c>
      <c r="S9" s="23" t="s">
        <v>108</v>
      </c>
      <c r="T9" s="23">
        <v>5.0</v>
      </c>
      <c r="V9" s="3"/>
    </row>
    <row r="10">
      <c r="A10" s="51"/>
      <c r="B10" s="52">
        <v>7.0</v>
      </c>
      <c r="C10" s="84" t="s">
        <v>36</v>
      </c>
      <c r="D10" s="85">
        <v>3.8</v>
      </c>
      <c r="E10" s="23">
        <v>184.6</v>
      </c>
      <c r="F10" s="32">
        <v>3.0</v>
      </c>
      <c r="G10" s="23">
        <v>18.0</v>
      </c>
      <c r="H10" s="23">
        <v>5.0</v>
      </c>
      <c r="I10" s="55">
        <v>0.997096399535424</v>
      </c>
      <c r="J10" s="23">
        <v>5.0</v>
      </c>
      <c r="K10" s="55">
        <v>0.9710031315283609</v>
      </c>
      <c r="L10" s="23">
        <v>4.0</v>
      </c>
      <c r="M10" s="23">
        <v>4.5</v>
      </c>
      <c r="N10" s="55">
        <v>1.0</v>
      </c>
      <c r="O10" s="86">
        <v>5.0</v>
      </c>
      <c r="P10" s="23" t="s">
        <v>109</v>
      </c>
      <c r="Q10" s="23" t="s">
        <v>108</v>
      </c>
      <c r="R10" s="23" t="s">
        <v>109</v>
      </c>
      <c r="S10" s="23" t="s">
        <v>109</v>
      </c>
      <c r="T10" s="23">
        <v>1.0</v>
      </c>
      <c r="V10" s="3"/>
    </row>
    <row r="11">
      <c r="A11" s="51"/>
      <c r="B11" s="52">
        <v>8.0</v>
      </c>
      <c r="C11" s="84" t="s">
        <v>119</v>
      </c>
      <c r="D11" s="85">
        <v>3.7499999999999996</v>
      </c>
      <c r="E11" s="23">
        <v>114.7</v>
      </c>
      <c r="F11" s="32">
        <v>4.0</v>
      </c>
      <c r="G11" s="23">
        <v>256.0</v>
      </c>
      <c r="H11" s="23">
        <v>2.0</v>
      </c>
      <c r="I11" s="55">
        <v>0.9418506283778036</v>
      </c>
      <c r="J11" s="23">
        <v>3.0</v>
      </c>
      <c r="K11" s="55">
        <v>0.9988041190233455</v>
      </c>
      <c r="L11" s="23">
        <v>5.0</v>
      </c>
      <c r="M11" s="23">
        <v>4.0</v>
      </c>
      <c r="N11" s="55">
        <v>0.9825117261516478</v>
      </c>
      <c r="O11" s="86">
        <v>5.0</v>
      </c>
      <c r="P11" s="23" t="s">
        <v>108</v>
      </c>
      <c r="Q11" s="23" t="s">
        <v>108</v>
      </c>
      <c r="R11" s="23" t="s">
        <v>109</v>
      </c>
      <c r="S11" s="23" t="s">
        <v>109</v>
      </c>
      <c r="T11" s="23">
        <v>4.0</v>
      </c>
      <c r="V11" s="3"/>
    </row>
    <row r="12">
      <c r="A12" s="51"/>
      <c r="B12" s="52">
        <v>9.0</v>
      </c>
      <c r="C12" s="84" t="s">
        <v>113</v>
      </c>
      <c r="D12" s="85">
        <v>3.6999999999999997</v>
      </c>
      <c r="E12" s="23">
        <v>63.2</v>
      </c>
      <c r="F12" s="32">
        <v>4.0</v>
      </c>
      <c r="G12" s="23">
        <v>228.0</v>
      </c>
      <c r="H12" s="23">
        <v>2.0</v>
      </c>
      <c r="I12" s="55">
        <v>0.95</v>
      </c>
      <c r="J12" s="23">
        <v>4.0</v>
      </c>
      <c r="K12" s="55">
        <v>0.9549507924956325</v>
      </c>
      <c r="L12" s="23">
        <v>4.0</v>
      </c>
      <c r="M12" s="23">
        <v>4.0</v>
      </c>
      <c r="N12" s="55">
        <v>0.9767791136531653</v>
      </c>
      <c r="O12" s="86">
        <v>4.0</v>
      </c>
      <c r="P12" s="23" t="s">
        <v>108</v>
      </c>
      <c r="Q12" s="23" t="s">
        <v>108</v>
      </c>
      <c r="R12" s="23" t="s">
        <v>108</v>
      </c>
      <c r="S12" s="23" t="s">
        <v>109</v>
      </c>
      <c r="T12" s="23">
        <v>5.0</v>
      </c>
      <c r="V12" s="3"/>
    </row>
    <row r="13">
      <c r="A13" s="51"/>
      <c r="B13" s="52">
        <v>9.0</v>
      </c>
      <c r="C13" s="23" t="s">
        <v>125</v>
      </c>
      <c r="D13" s="85">
        <v>3.7</v>
      </c>
      <c r="E13" s="23">
        <v>100.3</v>
      </c>
      <c r="F13" s="32">
        <v>4.0</v>
      </c>
      <c r="G13" s="23">
        <v>137.0</v>
      </c>
      <c r="H13" s="23">
        <v>3.0</v>
      </c>
      <c r="I13" s="55">
        <v>0.9616596609180244</v>
      </c>
      <c r="J13" s="23">
        <v>4.0</v>
      </c>
      <c r="K13" s="55">
        <v>0.9680025122695937</v>
      </c>
      <c r="L13" s="23">
        <v>4.0</v>
      </c>
      <c r="M13" s="23">
        <v>4.0</v>
      </c>
      <c r="N13" s="55">
        <v>0.9627318470400941</v>
      </c>
      <c r="O13" s="86">
        <v>4.0</v>
      </c>
      <c r="P13" s="23" t="s">
        <v>108</v>
      </c>
      <c r="Q13" s="23" t="s">
        <v>109</v>
      </c>
      <c r="R13" s="23" t="s">
        <v>109</v>
      </c>
      <c r="S13" s="23" t="s">
        <v>109</v>
      </c>
      <c r="T13" s="23">
        <v>3.0</v>
      </c>
      <c r="V13" s="3"/>
    </row>
    <row r="14">
      <c r="A14" s="51"/>
      <c r="B14" s="52">
        <v>11.0</v>
      </c>
      <c r="C14" s="84" t="s">
        <v>127</v>
      </c>
      <c r="D14" s="85">
        <v>3.6</v>
      </c>
      <c r="E14" s="23">
        <v>228.2</v>
      </c>
      <c r="F14" s="32">
        <v>3.0</v>
      </c>
      <c r="G14" s="23">
        <v>123.4</v>
      </c>
      <c r="H14" s="23">
        <v>3.0</v>
      </c>
      <c r="I14" s="55">
        <v>0.9533258408336247</v>
      </c>
      <c r="J14" s="23">
        <v>4.0</v>
      </c>
      <c r="K14" s="55">
        <v>0.9210086755503428</v>
      </c>
      <c r="L14" s="23">
        <v>3.0</v>
      </c>
      <c r="M14" s="23">
        <v>3.5</v>
      </c>
      <c r="N14" s="55">
        <v>0.9838479157123224</v>
      </c>
      <c r="O14" s="86">
        <v>5.0</v>
      </c>
      <c r="P14" s="23" t="s">
        <v>108</v>
      </c>
      <c r="Q14" s="23" t="s">
        <v>108</v>
      </c>
      <c r="R14" s="23" t="s">
        <v>108</v>
      </c>
      <c r="S14" s="23" t="s">
        <v>109</v>
      </c>
      <c r="T14" s="23">
        <v>5.0</v>
      </c>
      <c r="V14" s="3"/>
    </row>
    <row r="15">
      <c r="A15" s="51"/>
      <c r="B15" s="52">
        <v>12.0</v>
      </c>
      <c r="C15" s="23" t="s">
        <v>123</v>
      </c>
      <c r="D15" s="85">
        <v>3.45</v>
      </c>
      <c r="E15" s="23">
        <v>456.3</v>
      </c>
      <c r="F15" s="32">
        <v>2.0</v>
      </c>
      <c r="G15" s="23">
        <v>124.0</v>
      </c>
      <c r="H15" s="23">
        <v>3.0</v>
      </c>
      <c r="I15" s="55">
        <v>0.9579146381754007</v>
      </c>
      <c r="J15" s="23">
        <v>4.0</v>
      </c>
      <c r="K15" s="55">
        <v>0.9852530863023832</v>
      </c>
      <c r="L15" s="23">
        <v>5.0</v>
      </c>
      <c r="M15" s="23">
        <v>4.5</v>
      </c>
      <c r="N15" s="55">
        <v>0.9970046897083387</v>
      </c>
      <c r="O15" s="86">
        <v>5.0</v>
      </c>
      <c r="P15" s="23" t="s">
        <v>108</v>
      </c>
      <c r="Q15" s="23" t="s">
        <v>108</v>
      </c>
      <c r="R15" s="23" t="s">
        <v>108</v>
      </c>
      <c r="S15" s="23" t="s">
        <v>109</v>
      </c>
      <c r="T15" s="23">
        <v>5.0</v>
      </c>
    </row>
    <row r="16">
      <c r="A16" s="51"/>
      <c r="B16" s="52">
        <v>13.0</v>
      </c>
      <c r="C16" s="23" t="s">
        <v>111</v>
      </c>
      <c r="D16" s="85">
        <v>3.3</v>
      </c>
      <c r="E16" s="23">
        <v>131.3</v>
      </c>
      <c r="F16" s="32">
        <v>4.0</v>
      </c>
      <c r="G16" s="23">
        <v>203.0</v>
      </c>
      <c r="H16" s="23">
        <v>2.0</v>
      </c>
      <c r="I16" s="55">
        <v>0.8873137137068552</v>
      </c>
      <c r="J16" s="23">
        <v>2.0</v>
      </c>
      <c r="K16" s="55">
        <v>0.9914000563870574</v>
      </c>
      <c r="L16" s="23">
        <v>5.0</v>
      </c>
      <c r="M16" s="23">
        <v>3.5</v>
      </c>
      <c r="N16" s="55">
        <v>0.8659697384870443</v>
      </c>
      <c r="O16" s="86">
        <v>2.0</v>
      </c>
      <c r="P16" s="23" t="s">
        <v>108</v>
      </c>
      <c r="Q16" s="23" t="s">
        <v>108</v>
      </c>
      <c r="R16" s="23" t="s">
        <v>108</v>
      </c>
      <c r="S16" s="23" t="s">
        <v>109</v>
      </c>
      <c r="T16" s="23">
        <v>5.0</v>
      </c>
      <c r="V16" s="3"/>
    </row>
    <row r="17">
      <c r="A17" s="51"/>
      <c r="B17" s="52">
        <v>13.0</v>
      </c>
      <c r="C17" s="23" t="s">
        <v>124</v>
      </c>
      <c r="D17" s="85">
        <v>3.3</v>
      </c>
      <c r="E17" s="23">
        <v>292.3</v>
      </c>
      <c r="F17" s="32">
        <v>3.0</v>
      </c>
      <c r="G17" s="23">
        <v>248.0</v>
      </c>
      <c r="H17" s="23">
        <v>2.0</v>
      </c>
      <c r="I17" s="55">
        <v>0.925255886190396</v>
      </c>
      <c r="J17" s="23">
        <v>3.0</v>
      </c>
      <c r="K17" s="55">
        <v>0.9653595072511031</v>
      </c>
      <c r="L17" s="23">
        <v>4.0</v>
      </c>
      <c r="M17" s="23">
        <v>3.5</v>
      </c>
      <c r="N17" s="55">
        <v>0.998867546878292</v>
      </c>
      <c r="O17" s="86">
        <v>5.0</v>
      </c>
      <c r="P17" s="23" t="s">
        <v>108</v>
      </c>
      <c r="Q17" s="23" t="s">
        <v>108</v>
      </c>
      <c r="R17" s="23" t="s">
        <v>109</v>
      </c>
      <c r="S17" s="23" t="s">
        <v>109</v>
      </c>
      <c r="T17" s="23">
        <v>4.0</v>
      </c>
      <c r="V17" s="3"/>
    </row>
    <row r="18">
      <c r="A18" s="51"/>
      <c r="B18" s="52">
        <v>15.0</v>
      </c>
      <c r="C18" s="87" t="s">
        <v>134</v>
      </c>
      <c r="D18" s="85">
        <v>3.2</v>
      </c>
      <c r="E18" s="23">
        <v>440.5</v>
      </c>
      <c r="F18" s="32">
        <v>2.0</v>
      </c>
      <c r="G18" s="23">
        <v>18.24</v>
      </c>
      <c r="H18" s="23">
        <v>5.0</v>
      </c>
      <c r="I18" s="55">
        <v>0.8686062047240234</v>
      </c>
      <c r="J18" s="23">
        <v>2.0</v>
      </c>
      <c r="K18" s="55">
        <v>0.9727850296513743</v>
      </c>
      <c r="L18" s="23">
        <v>4.0</v>
      </c>
      <c r="M18" s="23">
        <v>3.0</v>
      </c>
      <c r="N18" s="55">
        <v>0.9644284057223869</v>
      </c>
      <c r="O18" s="86">
        <v>4.0</v>
      </c>
      <c r="P18" s="23" t="s">
        <v>108</v>
      </c>
      <c r="Q18" s="23" t="s">
        <v>109</v>
      </c>
      <c r="R18" s="23" t="s">
        <v>109</v>
      </c>
      <c r="S18" s="23" t="s">
        <v>109</v>
      </c>
      <c r="T18" s="23">
        <v>3.0</v>
      </c>
    </row>
    <row r="19">
      <c r="A19" s="51"/>
      <c r="B19" s="52">
        <v>16.0</v>
      </c>
      <c r="C19" s="87" t="s">
        <v>77</v>
      </c>
      <c r="D19" s="85">
        <v>2.85</v>
      </c>
      <c r="E19" s="23">
        <v>386.2</v>
      </c>
      <c r="F19" s="32">
        <v>2.0</v>
      </c>
      <c r="G19" s="23">
        <v>51.0</v>
      </c>
      <c r="H19" s="23">
        <v>4.0</v>
      </c>
      <c r="I19" s="55">
        <v>0.9337948099466034</v>
      </c>
      <c r="J19" s="23">
        <v>3.0</v>
      </c>
      <c r="K19" s="55">
        <v>0.9999537528934087</v>
      </c>
      <c r="L19" s="23">
        <v>5.0</v>
      </c>
      <c r="M19" s="23">
        <v>4.0</v>
      </c>
      <c r="N19" s="55">
        <v>0.9353217158176944</v>
      </c>
      <c r="O19" s="86">
        <v>3.0</v>
      </c>
      <c r="P19" s="23" t="s">
        <v>109</v>
      </c>
      <c r="Q19" s="23" t="s">
        <v>108</v>
      </c>
      <c r="R19" s="23" t="s">
        <v>109</v>
      </c>
      <c r="S19" s="23" t="s">
        <v>109</v>
      </c>
      <c r="T19" s="23">
        <v>1.0</v>
      </c>
    </row>
    <row r="20">
      <c r="A20" s="51"/>
      <c r="B20" s="52">
        <v>16.0</v>
      </c>
      <c r="C20" s="84" t="s">
        <v>137</v>
      </c>
      <c r="D20" s="85">
        <v>2.8499999999999996</v>
      </c>
      <c r="E20" s="23">
        <v>98.7</v>
      </c>
      <c r="F20" s="32">
        <v>4.0</v>
      </c>
      <c r="G20" s="23">
        <v>198.0</v>
      </c>
      <c r="H20" s="23">
        <v>2.0</v>
      </c>
      <c r="I20" s="55">
        <v>0.6311809294417682</v>
      </c>
      <c r="J20" s="23">
        <v>1.0</v>
      </c>
      <c r="K20" s="55">
        <v>0.8440278010734653</v>
      </c>
      <c r="L20" s="23">
        <v>2.0</v>
      </c>
      <c r="M20" s="23">
        <v>1.5</v>
      </c>
      <c r="N20" s="55">
        <v>0.9998817407757805</v>
      </c>
      <c r="O20" s="86">
        <v>5.0</v>
      </c>
      <c r="P20" s="23" t="s">
        <v>109</v>
      </c>
      <c r="Q20" s="23" t="s">
        <v>109</v>
      </c>
      <c r="R20" s="23" t="s">
        <v>109</v>
      </c>
      <c r="S20" s="23" t="s">
        <v>109</v>
      </c>
      <c r="T20" s="23">
        <v>0.0</v>
      </c>
      <c r="V20" s="3"/>
    </row>
    <row r="21">
      <c r="A21" s="51"/>
      <c r="B21" s="52">
        <v>18.0</v>
      </c>
      <c r="C21" s="23" t="s">
        <v>126</v>
      </c>
      <c r="D21" s="85">
        <v>2.5499999999999994</v>
      </c>
      <c r="E21" s="23">
        <v>188.8</v>
      </c>
      <c r="F21" s="32">
        <v>3.0</v>
      </c>
      <c r="G21" s="23">
        <v>255.0</v>
      </c>
      <c r="H21" s="23">
        <v>2.0</v>
      </c>
      <c r="I21" s="55">
        <v>0.8793410550436633</v>
      </c>
      <c r="J21" s="23">
        <v>2.0</v>
      </c>
      <c r="K21" s="55">
        <v>0.8687546961358783</v>
      </c>
      <c r="L21" s="23">
        <v>2.0</v>
      </c>
      <c r="M21" s="23">
        <v>2.0</v>
      </c>
      <c r="N21" s="55">
        <v>0.8602446483180428</v>
      </c>
      <c r="O21" s="86">
        <v>2.0</v>
      </c>
      <c r="P21" s="23" t="s">
        <v>108</v>
      </c>
      <c r="Q21" s="23" t="s">
        <v>108</v>
      </c>
      <c r="R21" s="23" t="s">
        <v>109</v>
      </c>
      <c r="S21" s="23" t="s">
        <v>109</v>
      </c>
      <c r="T21" s="23">
        <v>4.0</v>
      </c>
      <c r="V21" s="3"/>
    </row>
    <row r="22">
      <c r="A22" s="51"/>
      <c r="B22" s="52">
        <v>19.0</v>
      </c>
      <c r="C22" s="84" t="s">
        <v>128</v>
      </c>
      <c r="D22" s="85">
        <v>2.25</v>
      </c>
      <c r="E22" s="23">
        <v>333.7</v>
      </c>
      <c r="F22" s="32">
        <v>2.0</v>
      </c>
      <c r="G22" s="23">
        <v>89.0</v>
      </c>
      <c r="H22" s="23">
        <v>4.0</v>
      </c>
      <c r="I22" s="55">
        <v>0.7127355594389081</v>
      </c>
      <c r="J22" s="23">
        <v>1.0</v>
      </c>
      <c r="K22" s="55">
        <v>0.2621134038788272</v>
      </c>
      <c r="L22" s="23">
        <v>1.0</v>
      </c>
      <c r="M22" s="23">
        <v>1.0</v>
      </c>
      <c r="N22" s="55">
        <v>0.9201383430278258</v>
      </c>
      <c r="O22" s="86">
        <v>3.0</v>
      </c>
      <c r="P22" s="23" t="s">
        <v>109</v>
      </c>
      <c r="Q22" s="23" t="s">
        <v>108</v>
      </c>
      <c r="R22" s="23" t="s">
        <v>109</v>
      </c>
      <c r="S22" s="23" t="s">
        <v>109</v>
      </c>
      <c r="T22" s="23">
        <v>1.0</v>
      </c>
      <c r="V22" s="3"/>
    </row>
    <row r="23">
      <c r="A23" s="51"/>
      <c r="B23" s="52">
        <v>19.0</v>
      </c>
      <c r="C23" s="84" t="s">
        <v>138</v>
      </c>
      <c r="D23" s="85">
        <v>2.25</v>
      </c>
      <c r="E23" s="23">
        <v>314.9</v>
      </c>
      <c r="F23" s="32">
        <v>2.0</v>
      </c>
      <c r="G23" s="23">
        <v>121.0</v>
      </c>
      <c r="H23" s="23">
        <v>3.0</v>
      </c>
      <c r="I23" s="55">
        <v>0.9464882123812868</v>
      </c>
      <c r="J23" s="23">
        <v>3.0</v>
      </c>
      <c r="K23" s="55">
        <v>0.991697457074549</v>
      </c>
      <c r="L23" s="23">
        <v>5.0</v>
      </c>
      <c r="M23" s="23">
        <v>4.0</v>
      </c>
      <c r="N23" s="55">
        <v>1.901863826550019E-4</v>
      </c>
      <c r="O23" s="86">
        <v>1.0</v>
      </c>
      <c r="P23" s="23" t="s">
        <v>109</v>
      </c>
      <c r="Q23" s="23" t="s">
        <v>109</v>
      </c>
      <c r="R23" s="23" t="s">
        <v>109</v>
      </c>
      <c r="S23" s="23" t="s">
        <v>109</v>
      </c>
      <c r="T23" s="23">
        <v>0.0</v>
      </c>
      <c r="V23" s="3"/>
    </row>
    <row r="24">
      <c r="A24" s="51"/>
      <c r="B24" s="52">
        <v>21.0</v>
      </c>
      <c r="C24" s="23" t="s">
        <v>140</v>
      </c>
      <c r="D24" s="85">
        <v>2.2</v>
      </c>
      <c r="E24" s="23">
        <v>696.4</v>
      </c>
      <c r="F24" s="32">
        <v>1.0</v>
      </c>
      <c r="G24" s="23">
        <v>31.0</v>
      </c>
      <c r="H24" s="23">
        <v>4.0</v>
      </c>
      <c r="I24" s="55">
        <v>0.7561682345020834</v>
      </c>
      <c r="J24" s="23">
        <v>1.0</v>
      </c>
      <c r="K24" s="55">
        <v>0.8309978953007114</v>
      </c>
      <c r="L24" s="23">
        <v>2.0</v>
      </c>
      <c r="M24" s="23">
        <v>1.5</v>
      </c>
      <c r="N24" s="55">
        <v>1.0</v>
      </c>
      <c r="O24" s="86">
        <v>5.0</v>
      </c>
      <c r="P24" s="23" t="s">
        <v>109</v>
      </c>
      <c r="Q24" s="23" t="s">
        <v>109</v>
      </c>
      <c r="R24" s="23" t="s">
        <v>109</v>
      </c>
      <c r="S24" s="23" t="s">
        <v>109</v>
      </c>
      <c r="T24" s="23">
        <v>0.0</v>
      </c>
    </row>
    <row r="25">
      <c r="A25" s="51"/>
      <c r="B25" s="52">
        <v>21.0</v>
      </c>
      <c r="C25" s="84" t="s">
        <v>130</v>
      </c>
      <c r="D25" s="85">
        <v>2.2</v>
      </c>
      <c r="E25" s="23">
        <v>171.0</v>
      </c>
      <c r="F25" s="32">
        <v>3.0</v>
      </c>
      <c r="G25" s="23">
        <v>112.0</v>
      </c>
      <c r="H25" s="23">
        <v>3.0</v>
      </c>
      <c r="I25" s="55">
        <v>0.7072203120867495</v>
      </c>
      <c r="J25" s="23">
        <v>1.0</v>
      </c>
      <c r="K25" s="55">
        <v>0.8040747487013425</v>
      </c>
      <c r="L25" s="23">
        <v>2.0</v>
      </c>
      <c r="M25" s="23">
        <v>1.5</v>
      </c>
      <c r="N25" s="55">
        <v>0.5540204476374689</v>
      </c>
      <c r="O25" s="86">
        <v>1.0</v>
      </c>
      <c r="P25" s="23" t="s">
        <v>109</v>
      </c>
      <c r="Q25" s="23" t="s">
        <v>108</v>
      </c>
      <c r="R25" s="23" t="s">
        <v>109</v>
      </c>
      <c r="S25" s="23" t="s">
        <v>109</v>
      </c>
      <c r="T25" s="23">
        <v>1.0</v>
      </c>
      <c r="V25" s="3"/>
    </row>
    <row r="26">
      <c r="A26" s="51"/>
      <c r="B26" s="52">
        <v>23.0</v>
      </c>
      <c r="C26" s="23" t="s">
        <v>133</v>
      </c>
      <c r="D26" s="85">
        <v>2.05</v>
      </c>
      <c r="E26" s="23">
        <v>456.1</v>
      </c>
      <c r="F26" s="32">
        <v>2.0</v>
      </c>
      <c r="G26" s="23">
        <v>257.0</v>
      </c>
      <c r="H26" s="23">
        <v>2.0</v>
      </c>
      <c r="I26" s="55">
        <v>0.490016032648302</v>
      </c>
      <c r="J26" s="23">
        <v>1.0</v>
      </c>
      <c r="K26" s="55">
        <v>0.48142769686356585</v>
      </c>
      <c r="L26" s="23">
        <v>1.0</v>
      </c>
      <c r="M26" s="23">
        <v>1.0</v>
      </c>
      <c r="N26" s="55">
        <v>1.0</v>
      </c>
      <c r="O26" s="86">
        <v>5.0</v>
      </c>
      <c r="P26" s="23" t="s">
        <v>109</v>
      </c>
      <c r="Q26" s="23" t="s">
        <v>109</v>
      </c>
      <c r="R26" s="23" t="s">
        <v>109</v>
      </c>
      <c r="S26" s="23" t="s">
        <v>109</v>
      </c>
      <c r="T26" s="23">
        <v>0.0</v>
      </c>
    </row>
    <row r="27">
      <c r="A27" s="51"/>
      <c r="B27" s="52">
        <v>24.0</v>
      </c>
      <c r="C27" s="23" t="s">
        <v>131</v>
      </c>
      <c r="D27" s="85">
        <v>1.9</v>
      </c>
      <c r="E27" s="23">
        <v>1469.4</v>
      </c>
      <c r="F27" s="32">
        <v>1.0</v>
      </c>
      <c r="G27" s="58" t="s">
        <v>132</v>
      </c>
      <c r="H27" s="58">
        <v>2.0</v>
      </c>
      <c r="I27" s="58" t="s">
        <v>132</v>
      </c>
      <c r="J27" s="58">
        <v>1.0</v>
      </c>
      <c r="K27" s="58" t="s">
        <v>132</v>
      </c>
      <c r="L27" s="58">
        <v>3.0</v>
      </c>
      <c r="M27" s="58">
        <v>2.0</v>
      </c>
      <c r="N27" s="58" t="s">
        <v>132</v>
      </c>
      <c r="O27" s="86">
        <v>5.0</v>
      </c>
      <c r="P27" s="23" t="s">
        <v>109</v>
      </c>
      <c r="Q27" s="23" t="s">
        <v>109</v>
      </c>
      <c r="R27" s="23" t="s">
        <v>109</v>
      </c>
      <c r="S27" s="23" t="s">
        <v>109</v>
      </c>
      <c r="T27" s="23">
        <v>0.0</v>
      </c>
    </row>
    <row r="28">
      <c r="A28" s="51"/>
      <c r="B28" s="52">
        <v>24.0</v>
      </c>
      <c r="C28" s="23" t="s">
        <v>139</v>
      </c>
      <c r="D28" s="85">
        <v>1.9</v>
      </c>
      <c r="E28" s="23">
        <v>498.3</v>
      </c>
      <c r="F28" s="32">
        <v>2.0</v>
      </c>
      <c r="G28" s="23">
        <v>534.0</v>
      </c>
      <c r="H28" s="23">
        <v>1.0</v>
      </c>
      <c r="I28" s="55">
        <v>0.8239106712823601</v>
      </c>
      <c r="J28" s="23">
        <v>2.0</v>
      </c>
      <c r="K28" s="55">
        <v>0.8861966120197274</v>
      </c>
      <c r="L28" s="23">
        <v>2.0</v>
      </c>
      <c r="M28" s="23">
        <v>2.0</v>
      </c>
      <c r="N28" s="55">
        <v>0.9554800153517189</v>
      </c>
      <c r="O28" s="86">
        <v>4.0</v>
      </c>
      <c r="P28" s="23" t="s">
        <v>109</v>
      </c>
      <c r="Q28" s="23" t="s">
        <v>109</v>
      </c>
      <c r="R28" s="23" t="s">
        <v>109</v>
      </c>
      <c r="S28" s="23" t="s">
        <v>109</v>
      </c>
      <c r="T28" s="23">
        <v>0.0</v>
      </c>
    </row>
    <row r="29">
      <c r="A29" s="51"/>
      <c r="B29" s="52">
        <v>26.0</v>
      </c>
      <c r="C29" s="84" t="s">
        <v>20</v>
      </c>
      <c r="D29" s="85">
        <v>1.4</v>
      </c>
      <c r="E29" s="23">
        <v>140.7</v>
      </c>
      <c r="F29" s="32">
        <v>4.0</v>
      </c>
      <c r="G29" s="58" t="s">
        <v>152</v>
      </c>
      <c r="H29" s="58">
        <v>0.0</v>
      </c>
      <c r="I29" s="58" t="s">
        <v>152</v>
      </c>
      <c r="J29" s="58">
        <v>0.0</v>
      </c>
      <c r="K29" s="58" t="s">
        <v>152</v>
      </c>
      <c r="L29" s="58">
        <v>0.0</v>
      </c>
      <c r="M29" s="58">
        <v>0.0</v>
      </c>
      <c r="N29" s="58" t="s">
        <v>152</v>
      </c>
      <c r="O29" s="56">
        <v>0.0</v>
      </c>
      <c r="P29" s="23" t="s">
        <v>109</v>
      </c>
      <c r="Q29" s="23" t="s">
        <v>109</v>
      </c>
      <c r="R29" s="23" t="s">
        <v>109</v>
      </c>
      <c r="S29" s="23" t="s">
        <v>109</v>
      </c>
      <c r="T29" s="23">
        <v>0.0</v>
      </c>
      <c r="V29" s="3"/>
    </row>
    <row r="30">
      <c r="A30" s="51"/>
      <c r="B30" s="52">
        <v>27.0</v>
      </c>
      <c r="C30" s="23" t="s">
        <v>153</v>
      </c>
      <c r="D30" s="85">
        <v>1.3</v>
      </c>
      <c r="E30" s="23">
        <v>1836.3</v>
      </c>
      <c r="F30" s="32">
        <v>1.0</v>
      </c>
      <c r="G30" s="23">
        <v>570.0</v>
      </c>
      <c r="H30" s="23">
        <v>1.0</v>
      </c>
      <c r="I30" s="58" t="s">
        <v>152</v>
      </c>
      <c r="J30" s="23">
        <v>0.0</v>
      </c>
      <c r="K30" s="58" t="s">
        <v>152</v>
      </c>
      <c r="L30" s="23">
        <v>0.0</v>
      </c>
      <c r="M30" s="23">
        <v>0.0</v>
      </c>
      <c r="N30" s="55">
        <v>0.9998140313357199</v>
      </c>
      <c r="O30" s="86">
        <v>5.0</v>
      </c>
      <c r="P30" s="23" t="s">
        <v>109</v>
      </c>
      <c r="Q30" s="23" t="s">
        <v>109</v>
      </c>
      <c r="R30" s="23" t="s">
        <v>109</v>
      </c>
      <c r="S30" s="23" t="s">
        <v>109</v>
      </c>
      <c r="T30" s="23">
        <v>0.0</v>
      </c>
    </row>
    <row r="31">
      <c r="A31" s="51"/>
      <c r="B31" s="52">
        <v>28.0</v>
      </c>
      <c r="C31" s="23" t="s">
        <v>118</v>
      </c>
      <c r="D31" s="85">
        <v>1.2</v>
      </c>
      <c r="E31" s="23">
        <v>697.7</v>
      </c>
      <c r="F31" s="32">
        <v>1.0</v>
      </c>
      <c r="G31" s="58" t="s">
        <v>132</v>
      </c>
      <c r="H31" s="23">
        <v>1.0</v>
      </c>
      <c r="I31" s="58" t="s">
        <v>132</v>
      </c>
      <c r="J31" s="23">
        <v>1.0</v>
      </c>
      <c r="K31" s="58" t="s">
        <v>132</v>
      </c>
      <c r="L31" s="23">
        <v>1.0</v>
      </c>
      <c r="M31" s="23">
        <v>1.0</v>
      </c>
      <c r="N31" s="58" t="s">
        <v>132</v>
      </c>
      <c r="O31" s="86">
        <v>3.0</v>
      </c>
      <c r="P31" s="23" t="s">
        <v>109</v>
      </c>
      <c r="Q31" s="23" t="s">
        <v>109</v>
      </c>
      <c r="R31" s="23" t="s">
        <v>109</v>
      </c>
      <c r="S31" s="23" t="s">
        <v>109</v>
      </c>
      <c r="T31" s="23">
        <v>0.0</v>
      </c>
    </row>
    <row r="32">
      <c r="A32" s="3"/>
      <c r="B32" s="23"/>
      <c r="C32" s="23" t="s">
        <v>120</v>
      </c>
      <c r="D32" s="23" t="s">
        <v>154</v>
      </c>
      <c r="E32" s="84"/>
      <c r="F32" s="32"/>
      <c r="G32" s="23">
        <v>76.0</v>
      </c>
      <c r="H32" s="23">
        <v>4.0</v>
      </c>
      <c r="I32" s="58" t="s">
        <v>122</v>
      </c>
      <c r="J32" s="58" t="s">
        <v>122</v>
      </c>
      <c r="K32" s="55">
        <v>0.9866543725128604</v>
      </c>
      <c r="L32" s="23">
        <v>5.0</v>
      </c>
      <c r="M32" s="23">
        <v>5.0</v>
      </c>
      <c r="N32" s="55">
        <v>0.9683133899324822</v>
      </c>
      <c r="O32" s="86">
        <v>4.0</v>
      </c>
      <c r="P32" s="23" t="s">
        <v>109</v>
      </c>
      <c r="Q32" s="23" t="s">
        <v>109</v>
      </c>
      <c r="R32" s="23" t="s">
        <v>109</v>
      </c>
      <c r="S32" s="23" t="s">
        <v>109</v>
      </c>
      <c r="T32" s="23">
        <v>0.0</v>
      </c>
    </row>
    <row r="33">
      <c r="A33" s="3"/>
      <c r="B33" s="23"/>
      <c r="C33" s="23" t="s">
        <v>115</v>
      </c>
      <c r="D33" s="23" t="s">
        <v>154</v>
      </c>
      <c r="E33" s="84"/>
      <c r="F33" s="32"/>
      <c r="G33" s="23">
        <v>15.0</v>
      </c>
      <c r="H33" s="23">
        <v>5.0</v>
      </c>
      <c r="I33" s="58" t="s">
        <v>122</v>
      </c>
      <c r="J33" s="58" t="s">
        <v>122</v>
      </c>
      <c r="K33" s="55">
        <v>0.9855077561644799</v>
      </c>
      <c r="L33" s="23">
        <v>5.0</v>
      </c>
      <c r="M33" s="23">
        <v>5.0</v>
      </c>
      <c r="N33" s="55">
        <v>1.0</v>
      </c>
      <c r="O33" s="86">
        <v>5.0</v>
      </c>
      <c r="P33" s="23" t="s">
        <v>109</v>
      </c>
      <c r="Q33" s="23" t="s">
        <v>109</v>
      </c>
      <c r="R33" s="23" t="s">
        <v>109</v>
      </c>
      <c r="S33" s="23" t="s">
        <v>109</v>
      </c>
      <c r="T33" s="23">
        <v>0.0</v>
      </c>
    </row>
    <row r="34">
      <c r="A34" s="3"/>
      <c r="B34" s="23"/>
      <c r="C34" s="23" t="s">
        <v>117</v>
      </c>
      <c r="D34" s="23" t="s">
        <v>154</v>
      </c>
      <c r="E34" s="84"/>
      <c r="F34" s="32"/>
      <c r="G34" s="23">
        <v>21.0</v>
      </c>
      <c r="H34" s="23">
        <v>5.0</v>
      </c>
      <c r="I34" s="58" t="s">
        <v>122</v>
      </c>
      <c r="J34" s="58" t="s">
        <v>122</v>
      </c>
      <c r="K34" s="55">
        <v>0.6715911407432279</v>
      </c>
      <c r="L34" s="23">
        <v>1.0</v>
      </c>
      <c r="M34" s="23">
        <v>1.0</v>
      </c>
      <c r="N34" s="55">
        <v>0.9745725110072017</v>
      </c>
      <c r="O34" s="86">
        <v>4.0</v>
      </c>
      <c r="P34" s="23" t="s">
        <v>108</v>
      </c>
      <c r="Q34" s="23" t="s">
        <v>109</v>
      </c>
      <c r="R34" s="23" t="s">
        <v>109</v>
      </c>
      <c r="S34" s="23" t="s">
        <v>109</v>
      </c>
      <c r="T34" s="23">
        <v>3.0</v>
      </c>
    </row>
    <row r="35">
      <c r="A35" s="3"/>
      <c r="B35" s="23"/>
      <c r="C35" s="95" t="s">
        <v>142</v>
      </c>
      <c r="D35" s="95" t="s">
        <v>154</v>
      </c>
      <c r="E35" s="32"/>
      <c r="F35" s="32"/>
      <c r="G35" s="95">
        <v>1626.0</v>
      </c>
      <c r="H35" s="95">
        <v>1.0</v>
      </c>
      <c r="I35" s="96" t="s">
        <v>122</v>
      </c>
      <c r="J35" s="96" t="s">
        <v>122</v>
      </c>
      <c r="K35" s="97">
        <v>0.8267268904290943</v>
      </c>
      <c r="L35" s="95">
        <v>2.0</v>
      </c>
      <c r="M35" s="95">
        <v>2.0</v>
      </c>
      <c r="N35" s="97">
        <v>0.9425163602106219</v>
      </c>
      <c r="O35" s="86">
        <v>3.0</v>
      </c>
      <c r="P35" s="95" t="s">
        <v>109</v>
      </c>
      <c r="Q35" s="95" t="s">
        <v>109</v>
      </c>
      <c r="R35" s="95" t="s">
        <v>109</v>
      </c>
      <c r="S35" s="95" t="s">
        <v>109</v>
      </c>
      <c r="T35" s="95">
        <v>0.0</v>
      </c>
    </row>
    <row r="36">
      <c r="A36" s="3"/>
      <c r="B36" s="69"/>
      <c r="C36" s="69" t="s">
        <v>141</v>
      </c>
      <c r="D36" s="69"/>
      <c r="E36" s="98"/>
      <c r="F36" s="21"/>
      <c r="G36" s="69"/>
      <c r="H36" s="69"/>
      <c r="I36" s="74"/>
      <c r="J36" s="74"/>
      <c r="K36" s="75"/>
      <c r="L36" s="69"/>
      <c r="M36" s="69"/>
      <c r="N36" s="75"/>
      <c r="O36" s="83"/>
      <c r="P36" s="69"/>
      <c r="Q36" s="69"/>
      <c r="R36" s="69"/>
      <c r="S36" s="69"/>
      <c r="T36" s="69"/>
    </row>
    <row r="37">
      <c r="A37" s="3"/>
      <c r="B37" s="3"/>
      <c r="C37" s="3"/>
      <c r="E37" s="78"/>
      <c r="G37" s="79"/>
      <c r="H37" s="78"/>
      <c r="I37" s="79"/>
      <c r="J37" s="78"/>
      <c r="K37" s="78"/>
      <c r="L37" s="78"/>
      <c r="M37" s="78"/>
      <c r="N37" s="79"/>
      <c r="P37" s="78"/>
      <c r="Q37" s="78"/>
      <c r="R37" s="78"/>
      <c r="S37" s="78"/>
      <c r="T37" s="78"/>
    </row>
    <row r="38">
      <c r="A38" s="3"/>
      <c r="B38" s="3" t="s">
        <v>147</v>
      </c>
      <c r="C38" s="3"/>
      <c r="E38" s="78"/>
      <c r="G38" s="79"/>
      <c r="H38" s="78"/>
      <c r="I38" s="79"/>
      <c r="J38" s="78"/>
      <c r="K38" s="78"/>
      <c r="L38" s="78"/>
      <c r="M38" s="78"/>
      <c r="N38" s="79"/>
      <c r="P38" s="78"/>
      <c r="Q38" s="78"/>
      <c r="R38" s="78"/>
      <c r="S38" s="78"/>
      <c r="T38" s="78"/>
    </row>
    <row r="39">
      <c r="A39" s="3"/>
      <c r="B39" s="3" t="s">
        <v>148</v>
      </c>
      <c r="C39" s="5"/>
      <c r="E39" s="78"/>
      <c r="G39" s="79"/>
      <c r="H39" s="78"/>
      <c r="I39" s="79"/>
      <c r="J39" s="78"/>
      <c r="K39" s="78"/>
      <c r="L39" s="78"/>
      <c r="M39" s="78"/>
      <c r="N39" s="79"/>
      <c r="P39" s="78"/>
      <c r="Q39" s="78"/>
      <c r="R39" s="78"/>
      <c r="S39" s="78"/>
      <c r="T39" s="78"/>
    </row>
    <row r="40">
      <c r="A40" s="3"/>
      <c r="B40" s="3" t="s">
        <v>149</v>
      </c>
      <c r="C40" s="51"/>
      <c r="E40" s="78"/>
      <c r="G40" s="79"/>
      <c r="H40" s="78"/>
      <c r="I40" s="79"/>
      <c r="J40" s="78"/>
      <c r="K40" s="78"/>
      <c r="L40" s="78"/>
      <c r="M40" s="78"/>
      <c r="N40" s="79"/>
      <c r="P40" s="78"/>
      <c r="Q40" s="78"/>
      <c r="R40" s="78"/>
      <c r="S40" s="78"/>
      <c r="T40" s="78"/>
    </row>
    <row r="41">
      <c r="A41" s="3"/>
      <c r="B41" s="3"/>
      <c r="C41" s="51"/>
      <c r="E41" s="78"/>
      <c r="G41" s="79"/>
      <c r="H41" s="78"/>
      <c r="I41" s="79"/>
      <c r="J41" s="78"/>
      <c r="K41" s="78"/>
      <c r="L41" s="78"/>
      <c r="M41" s="78"/>
      <c r="N41" s="79"/>
      <c r="P41" s="78"/>
      <c r="Q41" s="78"/>
      <c r="R41" s="78"/>
      <c r="S41" s="78"/>
      <c r="T41" s="78"/>
    </row>
    <row r="42">
      <c r="A42" s="3"/>
      <c r="B42" s="3"/>
      <c r="C42" s="51"/>
      <c r="E42" s="78"/>
      <c r="G42" s="79"/>
      <c r="H42" s="78"/>
      <c r="I42" s="79"/>
      <c r="J42" s="78"/>
      <c r="K42" s="78"/>
      <c r="L42" s="78"/>
      <c r="M42" s="78"/>
      <c r="N42" s="79"/>
      <c r="P42" s="78"/>
      <c r="Q42" s="78"/>
      <c r="R42" s="78"/>
      <c r="S42" s="78"/>
      <c r="T42" s="78"/>
    </row>
    <row r="43">
      <c r="A43" s="3"/>
      <c r="B43" s="3"/>
      <c r="C43" s="51"/>
      <c r="E43" s="78"/>
      <c r="G43" s="79"/>
      <c r="H43" s="78"/>
      <c r="I43" s="79"/>
      <c r="J43" s="78"/>
      <c r="K43" s="78"/>
      <c r="L43" s="78"/>
      <c r="M43" s="78"/>
      <c r="N43" s="79"/>
      <c r="P43" s="78"/>
      <c r="Q43" s="78"/>
      <c r="R43" s="78"/>
      <c r="S43" s="78"/>
      <c r="T43" s="78"/>
    </row>
    <row r="44">
      <c r="A44" s="78"/>
      <c r="B44" s="78"/>
      <c r="C44" s="51"/>
      <c r="E44" s="78"/>
      <c r="G44" s="79"/>
      <c r="H44" s="78"/>
      <c r="I44" s="79"/>
      <c r="J44" s="78"/>
      <c r="K44" s="78"/>
      <c r="L44" s="78"/>
      <c r="M44" s="78"/>
      <c r="N44" s="79"/>
      <c r="P44" s="78"/>
      <c r="Q44" s="78"/>
      <c r="R44" s="78"/>
      <c r="S44" s="78"/>
      <c r="T44" s="78"/>
    </row>
    <row r="45">
      <c r="C45" s="51"/>
    </row>
    <row r="46">
      <c r="C46" s="51"/>
    </row>
    <row r="47">
      <c r="C47" s="51"/>
    </row>
    <row r="48">
      <c r="C48" s="51"/>
    </row>
    <row r="49">
      <c r="C49" s="51"/>
    </row>
    <row r="50">
      <c r="C50" s="3"/>
    </row>
    <row r="51">
      <c r="C51" s="51"/>
    </row>
    <row r="52">
      <c r="C52" s="51"/>
    </row>
    <row r="53">
      <c r="C53" s="51"/>
    </row>
    <row r="54">
      <c r="C54" s="51"/>
    </row>
    <row r="55">
      <c r="C55" s="3"/>
    </row>
    <row r="56">
      <c r="C56" s="51"/>
    </row>
    <row r="57">
      <c r="C57" s="51"/>
    </row>
    <row r="58">
      <c r="C58" s="51"/>
    </row>
    <row r="59">
      <c r="C59" s="51"/>
    </row>
    <row r="60">
      <c r="C60" s="51"/>
    </row>
    <row r="61">
      <c r="C61" s="51"/>
    </row>
    <row r="62">
      <c r="C62" s="51"/>
    </row>
    <row r="63">
      <c r="C63" s="51"/>
    </row>
    <row r="64">
      <c r="C64" s="51"/>
    </row>
    <row r="65">
      <c r="C65" s="51"/>
    </row>
    <row r="66">
      <c r="C66" s="51"/>
    </row>
    <row r="67">
      <c r="C67" s="51"/>
    </row>
    <row r="68">
      <c r="C68" s="3"/>
    </row>
    <row r="69">
      <c r="C69" s="3"/>
    </row>
    <row r="70">
      <c r="C70" s="51"/>
    </row>
    <row r="71">
      <c r="C71" s="51"/>
    </row>
  </sheetData>
  <mergeCells count="5">
    <mergeCell ref="E2:F2"/>
    <mergeCell ref="G2:H2"/>
    <mergeCell ref="I2:M2"/>
    <mergeCell ref="N2:O2"/>
    <mergeCell ref="P2:T2"/>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29"/>
    <col customWidth="1" min="2" max="2" width="25.86"/>
    <col customWidth="1" min="11" max="11" width="10.57"/>
    <col customWidth="1" min="12" max="12" width="14.43"/>
  </cols>
  <sheetData>
    <row r="2">
      <c r="B2" s="2" t="s">
        <v>155</v>
      </c>
    </row>
    <row r="3">
      <c r="B3" s="3" t="s">
        <v>156</v>
      </c>
    </row>
    <row r="4">
      <c r="B4" s="3" t="s">
        <v>4</v>
      </c>
    </row>
    <row r="6">
      <c r="B6" s="4" t="s">
        <v>5</v>
      </c>
      <c r="C6" s="4" t="s">
        <v>7</v>
      </c>
      <c r="D6" s="6" t="s">
        <v>8</v>
      </c>
      <c r="E6" s="43"/>
      <c r="F6" s="43"/>
      <c r="G6" s="43"/>
      <c r="H6" s="43"/>
      <c r="I6" s="43"/>
      <c r="J6" s="43"/>
      <c r="K6" s="43"/>
      <c r="L6" s="6" t="s">
        <v>13</v>
      </c>
      <c r="M6" s="8"/>
      <c r="N6" s="8"/>
      <c r="O6" s="8"/>
      <c r="P6" s="8"/>
      <c r="Q6" s="10"/>
    </row>
    <row r="7">
      <c r="B7" s="13" t="s">
        <v>17</v>
      </c>
      <c r="C7" s="88">
        <v>0.3</v>
      </c>
      <c r="D7" s="17" t="s">
        <v>157</v>
      </c>
      <c r="E7" s="8"/>
      <c r="F7" s="8"/>
      <c r="G7" s="8"/>
      <c r="H7" s="8"/>
      <c r="I7" s="8"/>
      <c r="J7" s="8"/>
      <c r="K7" s="8"/>
      <c r="L7" s="17" t="s">
        <v>23</v>
      </c>
      <c r="M7" s="8"/>
      <c r="N7" s="8"/>
      <c r="O7" s="8"/>
      <c r="P7" s="8"/>
      <c r="Q7" s="10"/>
    </row>
    <row r="8">
      <c r="B8" s="13" t="s">
        <v>158</v>
      </c>
      <c r="C8" s="88">
        <v>0.25</v>
      </c>
      <c r="D8" s="89" t="s">
        <v>159</v>
      </c>
      <c r="E8" s="8"/>
      <c r="F8" s="8"/>
      <c r="G8" s="8"/>
      <c r="H8" s="8"/>
      <c r="I8" s="8"/>
      <c r="J8" s="8"/>
      <c r="K8" s="8"/>
      <c r="L8" s="90" t="s">
        <v>160</v>
      </c>
      <c r="M8" s="91"/>
      <c r="N8" s="91"/>
      <c r="O8" s="91"/>
      <c r="P8" s="91"/>
      <c r="Q8" s="92"/>
    </row>
    <row r="9">
      <c r="B9" s="13" t="s">
        <v>37</v>
      </c>
      <c r="C9" s="88">
        <v>0.25</v>
      </c>
      <c r="D9" s="89" t="s">
        <v>161</v>
      </c>
      <c r="E9" s="8"/>
      <c r="F9" s="8"/>
      <c r="G9" s="8"/>
      <c r="H9" s="8"/>
      <c r="I9" s="8"/>
      <c r="J9" s="8"/>
      <c r="K9" s="8"/>
      <c r="L9" s="93"/>
      <c r="Q9" s="94"/>
    </row>
    <row r="10">
      <c r="B10" s="13" t="s">
        <v>39</v>
      </c>
      <c r="C10" s="88">
        <v>0.15</v>
      </c>
      <c r="D10" s="17" t="s">
        <v>162</v>
      </c>
      <c r="E10" s="8"/>
      <c r="F10" s="8"/>
      <c r="G10" s="8"/>
      <c r="H10" s="8"/>
      <c r="I10" s="8"/>
      <c r="J10" s="8"/>
      <c r="K10" s="8"/>
      <c r="L10" s="17" t="s">
        <v>31</v>
      </c>
      <c r="M10" s="8"/>
      <c r="N10" s="8"/>
      <c r="O10" s="8"/>
      <c r="P10" s="8"/>
      <c r="Q10" s="10"/>
    </row>
    <row r="11">
      <c r="B11" s="13" t="s">
        <v>42</v>
      </c>
      <c r="C11" s="88">
        <v>0.05</v>
      </c>
      <c r="D11" s="17" t="s">
        <v>163</v>
      </c>
      <c r="E11" s="8"/>
      <c r="F11" s="8"/>
      <c r="G11" s="8"/>
      <c r="H11" s="8"/>
      <c r="I11" s="8"/>
      <c r="J11" s="8"/>
      <c r="K11" s="8"/>
      <c r="L11" s="17" t="s">
        <v>44</v>
      </c>
      <c r="M11" s="8"/>
      <c r="N11" s="8"/>
      <c r="O11" s="8"/>
      <c r="P11" s="8"/>
      <c r="Q11" s="10"/>
    </row>
    <row r="13">
      <c r="B13" s="3" t="s">
        <v>164</v>
      </c>
    </row>
    <row r="14">
      <c r="B14" s="3" t="s">
        <v>165</v>
      </c>
    </row>
    <row r="15">
      <c r="B15" s="3"/>
    </row>
    <row r="16">
      <c r="B16" s="3" t="s">
        <v>47</v>
      </c>
    </row>
    <row r="18">
      <c r="B18" s="27" t="s">
        <v>48</v>
      </c>
      <c r="C18" s="27">
        <v>5.0</v>
      </c>
      <c r="D18" s="27">
        <v>4.0</v>
      </c>
      <c r="E18" s="27">
        <v>3.0</v>
      </c>
      <c r="F18" s="27">
        <v>2.0</v>
      </c>
      <c r="G18" s="27">
        <v>1.0</v>
      </c>
    </row>
    <row r="19">
      <c r="B19" s="28" t="s">
        <v>49</v>
      </c>
      <c r="C19" s="30" t="s">
        <v>50</v>
      </c>
      <c r="D19" s="30" t="s">
        <v>166</v>
      </c>
      <c r="E19" s="30" t="s">
        <v>167</v>
      </c>
      <c r="F19" s="30" t="s">
        <v>168</v>
      </c>
      <c r="G19" s="30" t="s">
        <v>54</v>
      </c>
    </row>
    <row r="20">
      <c r="B20" s="28" t="s">
        <v>61</v>
      </c>
      <c r="C20" s="30" t="s">
        <v>62</v>
      </c>
      <c r="D20" s="30" t="s">
        <v>169</v>
      </c>
      <c r="E20" s="30" t="s">
        <v>170</v>
      </c>
      <c r="F20" s="30" t="s">
        <v>171</v>
      </c>
      <c r="G20" s="30" t="s">
        <v>172</v>
      </c>
    </row>
    <row r="21">
      <c r="B21" s="28" t="s">
        <v>68</v>
      </c>
      <c r="C21" s="31" t="s">
        <v>173</v>
      </c>
      <c r="D21" s="31" t="s">
        <v>174</v>
      </c>
      <c r="E21" s="31" t="s">
        <v>175</v>
      </c>
      <c r="F21" s="31" t="s">
        <v>176</v>
      </c>
      <c r="G21" s="31" t="s">
        <v>172</v>
      </c>
    </row>
    <row r="22">
      <c r="B22" s="28" t="s">
        <v>69</v>
      </c>
      <c r="C22" s="21"/>
      <c r="D22" s="21"/>
      <c r="E22" s="21"/>
      <c r="F22" s="21"/>
      <c r="G22" s="21"/>
    </row>
    <row r="23">
      <c r="B23" s="28" t="s">
        <v>70</v>
      </c>
      <c r="C23" s="33" t="s">
        <v>177</v>
      </c>
      <c r="D23" s="8"/>
      <c r="E23" s="8"/>
      <c r="F23" s="8"/>
      <c r="G23" s="10"/>
    </row>
    <row r="25">
      <c r="B25" s="2" t="s">
        <v>73</v>
      </c>
    </row>
    <row r="26">
      <c r="B26" s="3"/>
    </row>
    <row r="27">
      <c r="B27" s="35" t="s">
        <v>74</v>
      </c>
    </row>
    <row r="30">
      <c r="B30" s="37" t="s">
        <v>75</v>
      </c>
      <c r="C30" s="39" t="s">
        <v>76</v>
      </c>
      <c r="D30" s="8"/>
      <c r="E30" s="8"/>
      <c r="F30" s="8"/>
      <c r="G30" s="8"/>
      <c r="H30" s="8"/>
      <c r="I30" s="10"/>
      <c r="J30" s="44" t="s">
        <v>7</v>
      </c>
      <c r="K30" s="10"/>
    </row>
    <row r="31">
      <c r="B31" s="45" t="s">
        <v>79</v>
      </c>
      <c r="C31" s="46" t="s">
        <v>81</v>
      </c>
      <c r="D31" s="8"/>
      <c r="E31" s="8"/>
      <c r="F31" s="8"/>
      <c r="G31" s="8"/>
      <c r="H31" s="8"/>
      <c r="I31" s="10"/>
      <c r="J31" s="17">
        <v>10.0</v>
      </c>
      <c r="K31" s="10"/>
    </row>
    <row r="32">
      <c r="B32" s="45" t="s">
        <v>86</v>
      </c>
      <c r="C32" s="46" t="s">
        <v>87</v>
      </c>
      <c r="D32" s="8"/>
      <c r="E32" s="8"/>
      <c r="F32" s="8"/>
      <c r="G32" s="8"/>
      <c r="H32" s="8"/>
      <c r="I32" s="10"/>
      <c r="J32" s="17">
        <v>25.0</v>
      </c>
      <c r="K32" s="10"/>
    </row>
    <row r="33">
      <c r="B33" s="45" t="s">
        <v>103</v>
      </c>
      <c r="C33" s="46" t="s">
        <v>104</v>
      </c>
      <c r="D33" s="8"/>
      <c r="E33" s="8"/>
      <c r="F33" s="8"/>
      <c r="G33" s="8"/>
      <c r="H33" s="8"/>
      <c r="I33" s="10"/>
      <c r="J33" s="17">
        <v>25.0</v>
      </c>
      <c r="K33" s="10"/>
    </row>
    <row r="34">
      <c r="B34" s="45" t="s">
        <v>106</v>
      </c>
      <c r="C34" s="46" t="s">
        <v>107</v>
      </c>
      <c r="D34" s="8"/>
      <c r="E34" s="8"/>
      <c r="F34" s="8"/>
      <c r="G34" s="8"/>
      <c r="H34" s="8"/>
      <c r="I34" s="10"/>
      <c r="J34" s="17">
        <v>30.0</v>
      </c>
      <c r="K34" s="10"/>
    </row>
    <row r="36">
      <c r="B36" s="35" t="s">
        <v>110</v>
      </c>
    </row>
  </sheetData>
  <mergeCells count="28">
    <mergeCell ref="L7:Q7"/>
    <mergeCell ref="D7:K7"/>
    <mergeCell ref="L6:Q6"/>
    <mergeCell ref="L8:Q9"/>
    <mergeCell ref="L10:Q10"/>
    <mergeCell ref="L11:Q11"/>
    <mergeCell ref="D10:K10"/>
    <mergeCell ref="D9:K9"/>
    <mergeCell ref="D8:K8"/>
    <mergeCell ref="D11:K11"/>
    <mergeCell ref="C21:C22"/>
    <mergeCell ref="D21:D22"/>
    <mergeCell ref="E21:E22"/>
    <mergeCell ref="F21:F22"/>
    <mergeCell ref="G21:G22"/>
    <mergeCell ref="C23:G23"/>
    <mergeCell ref="C34:I34"/>
    <mergeCell ref="J34:K34"/>
    <mergeCell ref="J31:K31"/>
    <mergeCell ref="J32:K32"/>
    <mergeCell ref="C31:I31"/>
    <mergeCell ref="B27:K27"/>
    <mergeCell ref="C30:I30"/>
    <mergeCell ref="J30:K30"/>
    <mergeCell ref="J33:K33"/>
    <mergeCell ref="B36:K36"/>
    <mergeCell ref="C33:I33"/>
    <mergeCell ref="C32:I32"/>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86"/>
    <col customWidth="1" min="2" max="2" width="23.29"/>
    <col customWidth="1" min="9" max="9" width="27.14"/>
  </cols>
  <sheetData>
    <row r="2">
      <c r="B2" s="5" t="s">
        <v>2</v>
      </c>
      <c r="C2" s="5"/>
      <c r="D2" s="5"/>
      <c r="E2" s="5"/>
      <c r="F2" s="5"/>
      <c r="G2" s="5"/>
      <c r="I2" s="2" t="s">
        <v>9</v>
      </c>
    </row>
    <row r="3">
      <c r="B3" s="5"/>
      <c r="C3" s="5"/>
      <c r="D3" s="5"/>
      <c r="E3" s="5"/>
      <c r="F3" s="5"/>
      <c r="G3" s="5"/>
      <c r="I3" s="3"/>
      <c r="L3" s="5"/>
      <c r="M3" s="5"/>
      <c r="N3" s="5"/>
    </row>
    <row r="4">
      <c r="B4" s="9" t="s">
        <v>10</v>
      </c>
      <c r="C4" s="11" t="s">
        <v>183</v>
      </c>
      <c r="D4" s="11" t="s">
        <v>184</v>
      </c>
      <c r="E4" s="11" t="s">
        <v>185</v>
      </c>
      <c r="F4" s="11" t="s">
        <v>186</v>
      </c>
      <c r="G4" s="11" t="s">
        <v>187</v>
      </c>
      <c r="I4" s="14" t="s">
        <v>16</v>
      </c>
      <c r="J4" s="16" t="s">
        <v>41</v>
      </c>
      <c r="K4" s="10"/>
      <c r="L4" s="5"/>
      <c r="M4" s="5"/>
      <c r="N4" s="5"/>
    </row>
    <row r="5">
      <c r="B5" s="20" t="s">
        <v>41</v>
      </c>
      <c r="C5" s="19">
        <v>3.6</v>
      </c>
      <c r="D5" s="19">
        <v>3.35</v>
      </c>
      <c r="E5" s="19">
        <v>3.7</v>
      </c>
      <c r="F5" s="19">
        <v>3.7</v>
      </c>
      <c r="G5" s="19">
        <v>3.75</v>
      </c>
      <c r="J5" s="5"/>
      <c r="K5" s="5"/>
      <c r="L5" s="5"/>
      <c r="M5" s="5"/>
      <c r="N5" s="5"/>
    </row>
    <row r="6">
      <c r="B6" s="22" t="s">
        <v>188</v>
      </c>
      <c r="C6" s="23">
        <v>1.65</v>
      </c>
      <c r="D6" s="23">
        <v>3.05</v>
      </c>
      <c r="E6" s="23">
        <v>2.6</v>
      </c>
      <c r="F6" s="23">
        <v>2.95</v>
      </c>
      <c r="G6" s="23">
        <v>2.85</v>
      </c>
      <c r="I6" s="105"/>
      <c r="J6" s="106" t="s">
        <v>183</v>
      </c>
      <c r="K6" s="107" t="s">
        <v>184</v>
      </c>
      <c r="L6" s="107" t="s">
        <v>185</v>
      </c>
      <c r="M6" s="107" t="s">
        <v>186</v>
      </c>
      <c r="N6" s="109" t="s">
        <v>187</v>
      </c>
    </row>
    <row r="7">
      <c r="B7" s="22" t="s">
        <v>95</v>
      </c>
      <c r="C7" s="58" t="s">
        <v>154</v>
      </c>
      <c r="D7" s="23">
        <v>3.7</v>
      </c>
      <c r="E7" s="23">
        <v>4.1</v>
      </c>
      <c r="F7" s="23">
        <v>3.25</v>
      </c>
      <c r="G7" s="23">
        <v>3.5</v>
      </c>
      <c r="I7" s="26" t="s">
        <v>45</v>
      </c>
      <c r="J7" s="112">
        <f>VLOOKUP($J$4,'Q3 2016 full data'!$C$4:$N$22,3,FALSE)</f>
        <v>79</v>
      </c>
      <c r="K7" s="113">
        <f>VLOOKUP($J$4,'Q4 2016 full data'!$C$4:$N$22,3,FALSE)</f>
        <v>81.1</v>
      </c>
      <c r="L7" s="113">
        <f>VLOOKUP($J$4,'Q1 2017 full data'!$C$4:$N$22,3,FALSE)</f>
        <v>97.3</v>
      </c>
      <c r="M7" s="113">
        <f>VLOOKUP($J$4,'Q2 2017 full data'!$C$4:$N$22,3,FALSE)</f>
        <v>100.4</v>
      </c>
      <c r="N7" s="118">
        <f>VLOOKUP($J$4,'Q3 2017 full data'!$C$4:$N$22,3,FALSE)</f>
        <v>104.7</v>
      </c>
    </row>
    <row r="8">
      <c r="B8" s="119" t="s">
        <v>111</v>
      </c>
      <c r="C8" s="23">
        <v>3.6</v>
      </c>
      <c r="D8" s="23">
        <v>3.35</v>
      </c>
      <c r="E8" s="23">
        <v>3.15</v>
      </c>
      <c r="F8" s="23">
        <v>3.65</v>
      </c>
      <c r="G8" s="23">
        <v>3.6</v>
      </c>
      <c r="I8" s="120" t="s">
        <v>72</v>
      </c>
      <c r="J8" s="121">
        <f>VLOOKUP($J$4,'Q3 2016 full data'!$C$4:$N$22,4,FALSE)</f>
        <v>4</v>
      </c>
      <c r="K8" s="122">
        <f>VLOOKUP($J$4,'Q4 2016 full data'!$C$4:$N$22,4,FALSE)</f>
        <v>4</v>
      </c>
      <c r="L8" s="122">
        <f>VLOOKUP($J$4,'Q1 2017 full data'!$C$4:$N$22,4,FALSE)</f>
        <v>4</v>
      </c>
      <c r="M8" s="122">
        <f>VLOOKUP($J$4,'Q2 2017 full data'!$C$4:$N$22,4,FALSE)</f>
        <v>4</v>
      </c>
      <c r="N8" s="124">
        <f>VLOOKUP($J$4,'Q3 2017 full data'!$C$4:$N$22,4,FALSE)</f>
        <v>3</v>
      </c>
    </row>
    <row r="9">
      <c r="B9" s="22" t="s">
        <v>118</v>
      </c>
      <c r="C9" s="23">
        <v>3.75</v>
      </c>
      <c r="D9" s="23">
        <v>4.0</v>
      </c>
      <c r="E9" s="23">
        <v>3.85</v>
      </c>
      <c r="F9" s="23">
        <v>2.2</v>
      </c>
      <c r="G9" s="23">
        <v>1.8</v>
      </c>
      <c r="I9" s="26" t="s">
        <v>195</v>
      </c>
      <c r="J9" s="125">
        <f>VLOOKUP($J$4,'Q3 2016 full data'!$C$4:$N$22,5,FALSE)</f>
        <v>0.732</v>
      </c>
      <c r="K9" s="129">
        <f>VLOOKUP($J$4,'Q4 2016 full data'!$C$4:$N$22,5,FALSE)</f>
        <v>0.6845</v>
      </c>
      <c r="L9" s="129">
        <f>VLOOKUP($J$4,'Q1 2017 full data'!$C$4:$N$22,5,FALSE)</f>
        <v>0.7154</v>
      </c>
      <c r="M9" s="130">
        <f>VLOOKUP($J$4,'Q2 2017 full data'!$C$4:$N$22,5,FALSE)</f>
        <v>0.69</v>
      </c>
      <c r="N9" s="131">
        <f>VLOOKUP($J$4,'Q3 2017 full data'!$C$4:$N$22,5,FALSE)</f>
        <v>0.71</v>
      </c>
    </row>
    <row r="10">
      <c r="B10" s="22" t="s">
        <v>126</v>
      </c>
      <c r="C10" s="23">
        <v>3.9</v>
      </c>
      <c r="D10" s="23">
        <v>4.15</v>
      </c>
      <c r="E10" s="23">
        <v>4.4</v>
      </c>
      <c r="F10" s="23">
        <v>4.4</v>
      </c>
      <c r="G10" s="23">
        <v>3.9</v>
      </c>
      <c r="I10" s="120" t="s">
        <v>90</v>
      </c>
      <c r="J10" s="121">
        <f>VLOOKUP($J$4,'Q3 2016 full data'!$C$4:$N$22,6,FALSE)</f>
        <v>4</v>
      </c>
      <c r="K10" s="122">
        <f>VLOOKUP($J$4,'Q4 2016 full data'!$C$4:$N$22,6,FALSE)</f>
        <v>3</v>
      </c>
      <c r="L10" s="122">
        <f>VLOOKUP($J$4,'Q1 2017 full data'!$C$4:$N$22,6,FALSE)</f>
        <v>4</v>
      </c>
      <c r="M10" s="132">
        <f>VLOOKUP($J$4,'Q2 2017 full data'!$C$4:$N$22,6,FALSE)</f>
        <v>3</v>
      </c>
      <c r="N10" s="133">
        <f>VLOOKUP($J$4,'Q3 2017 full data'!$C$4:$N$22,6,FALSE)</f>
        <v>4</v>
      </c>
    </row>
    <row r="11">
      <c r="B11" s="22" t="s">
        <v>113</v>
      </c>
      <c r="C11" s="23">
        <v>3.8</v>
      </c>
      <c r="D11" s="23">
        <v>3.9</v>
      </c>
      <c r="E11" s="23">
        <v>3.75</v>
      </c>
      <c r="F11" s="23">
        <v>4.0</v>
      </c>
      <c r="G11" s="23">
        <v>4.2</v>
      </c>
      <c r="I11" s="26" t="s">
        <v>197</v>
      </c>
      <c r="J11" s="125">
        <f>VLOOKUP($J$4,'Q3 2016 full data'!$C$4:$N$22,7,FALSE)</f>
        <v>0.529</v>
      </c>
      <c r="K11" s="129">
        <f>VLOOKUP($J$4,'Q4 2016 full data'!$C$4:$N$22,7,FALSE)</f>
        <v>0.5101</v>
      </c>
      <c r="L11" s="129">
        <f>VLOOKUP($J$4,'Q1 2017 full data'!$C$4:$N$22,7,FALSE)</f>
        <v>0.5392</v>
      </c>
      <c r="M11" s="130">
        <f>VLOOKUP($J$4,'Q2 2017 full data'!$C$4:$N$22,7,FALSE)</f>
        <v>0.67</v>
      </c>
      <c r="N11" s="131">
        <f>VLOOKUP($J$4,'Q3 2017 full data'!$C$4:$N$22,7,FALSE)</f>
        <v>0.72</v>
      </c>
    </row>
    <row r="12">
      <c r="B12" s="22" t="s">
        <v>131</v>
      </c>
      <c r="C12" s="23">
        <v>2.55</v>
      </c>
      <c r="D12" s="23">
        <v>2.4</v>
      </c>
      <c r="E12" s="23">
        <v>2.05</v>
      </c>
      <c r="F12" s="23">
        <v>2.55</v>
      </c>
      <c r="G12" s="23">
        <v>2.55</v>
      </c>
      <c r="I12" s="120" t="s">
        <v>198</v>
      </c>
      <c r="J12" s="121">
        <f>VLOOKUP($J$4,'Q3 2016 full data'!$C$4:$N$22,8,FALSE)</f>
        <v>2</v>
      </c>
      <c r="K12" s="122">
        <f>VLOOKUP($J$4,'Q4 2016 full data'!$C$4:$N$22,8,FALSE)</f>
        <v>2</v>
      </c>
      <c r="L12" s="122">
        <f>VLOOKUP($J$4,'Q1 2017 full data'!$C$4:$N$22,8,FALSE)</f>
        <v>2</v>
      </c>
      <c r="M12" s="132">
        <f>VLOOKUP($J$4,'Q2 2017 full data'!$C$4:$N$22,8,FALSE)</f>
        <v>3</v>
      </c>
      <c r="N12" s="133">
        <f>VLOOKUP($J$4,'Q3 2017 full data'!$C$4:$N$22,8,FALSE)</f>
        <v>4</v>
      </c>
    </row>
    <row r="13">
      <c r="B13" s="22" t="s">
        <v>124</v>
      </c>
      <c r="C13" s="23">
        <v>3.55</v>
      </c>
      <c r="D13" s="23">
        <v>3.8</v>
      </c>
      <c r="E13" s="23">
        <v>2.9</v>
      </c>
      <c r="F13" s="23">
        <v>4.1</v>
      </c>
      <c r="G13" s="23">
        <v>4.4</v>
      </c>
      <c r="I13" s="26" t="s">
        <v>146</v>
      </c>
      <c r="J13" s="139">
        <f>VLOOKUP($J$4,'Q3 2016 full data'!$C$4:$N$22,9,FALSE)</f>
        <v>0.98</v>
      </c>
      <c r="K13" s="141">
        <f>VLOOKUP($J$4,'Q4 2016 full data'!$C$4:$N$22,9,FALSE)</f>
        <v>0.9904</v>
      </c>
      <c r="L13" s="141">
        <f>VLOOKUP($J$4,'Q1 2017 full data'!$C$4:$N$22,9,FALSE)</f>
        <v>0.989</v>
      </c>
      <c r="M13" s="142">
        <f>VLOOKUP($J$4,'Q2 2017 full data'!$C$4:$N$22,9,FALSE)</f>
        <v>0.9872</v>
      </c>
      <c r="N13" s="143">
        <f>VLOOKUP($J$4,'Q3 2017 full data'!$C$4:$N$22,9,FALSE)</f>
        <v>0.978</v>
      </c>
    </row>
    <row r="14">
      <c r="B14" s="22" t="s">
        <v>134</v>
      </c>
      <c r="C14" s="23">
        <v>4.05</v>
      </c>
      <c r="D14" s="23">
        <v>4.05</v>
      </c>
      <c r="E14" s="23">
        <v>3.9</v>
      </c>
      <c r="F14" s="23">
        <v>3.85</v>
      </c>
      <c r="G14" s="23">
        <v>4.15</v>
      </c>
      <c r="I14" s="120" t="s">
        <v>146</v>
      </c>
      <c r="J14" s="121">
        <f>VLOOKUP($J$4,'Q3 2016 full data'!$C$4:$N$22,10,FALSE)</f>
        <v>5</v>
      </c>
      <c r="K14" s="122">
        <f>VLOOKUP($J$4,'Q4 2016 full data'!$C$4:$N$22,10,FALSE)</f>
        <v>5</v>
      </c>
      <c r="L14" s="122">
        <f>VLOOKUP($J$4,'Q1 2017 full data'!$C$4:$N$22,10,FALSE)</f>
        <v>5</v>
      </c>
      <c r="M14" s="122">
        <f>VLOOKUP($J$4,'Q2 2017 full data'!$C$4:$N$22,10,FALSE)</f>
        <v>5</v>
      </c>
      <c r="N14" s="148">
        <f>VLOOKUP($J$4,'Q3 2017 full data'!$C$4:$N$22,10,FALSE)</f>
        <v>4</v>
      </c>
    </row>
    <row r="15">
      <c r="B15" s="22" t="s">
        <v>140</v>
      </c>
      <c r="C15" s="23">
        <v>3.35</v>
      </c>
      <c r="D15" s="23">
        <v>3.35</v>
      </c>
      <c r="E15" s="23">
        <v>2.85</v>
      </c>
      <c r="F15" s="23">
        <v>3.1</v>
      </c>
      <c r="G15" s="23">
        <v>3.05</v>
      </c>
      <c r="I15" s="80" t="s">
        <v>150</v>
      </c>
      <c r="J15" s="149">
        <f>VLOOKUP($J$4,'Q3 2016 full data'!$C$4:$N$22,12,FALSE)</f>
        <v>3</v>
      </c>
      <c r="K15" s="149">
        <f>VLOOKUP($J$4,'Q4 2016 full data'!$C$4:$N$22,12,FALSE)</f>
        <v>3</v>
      </c>
      <c r="L15" s="150">
        <f>VLOOKUP($J$4,'Q1 2017 full data'!$C$4:$N$22,12,FALSE)</f>
        <v>5</v>
      </c>
      <c r="M15" s="150">
        <f>VLOOKUP($J$4,'Q2 2017 full data'!$C$4:$N$22,12,FALSE)</f>
        <v>5</v>
      </c>
      <c r="N15" s="150">
        <f>VLOOKUP($J$4,'Q3 2017 full data'!$C$4:$N$22,12,FALSE)</f>
        <v>5</v>
      </c>
    </row>
    <row r="16">
      <c r="B16" s="22" t="s">
        <v>138</v>
      </c>
      <c r="C16" s="58" t="s">
        <v>154</v>
      </c>
      <c r="D16" s="58" t="s">
        <v>154</v>
      </c>
      <c r="E16" s="58" t="s">
        <v>154</v>
      </c>
      <c r="F16" s="58" t="s">
        <v>154</v>
      </c>
      <c r="G16" s="23">
        <v>2.25</v>
      </c>
      <c r="I16" s="82" t="s">
        <v>151</v>
      </c>
      <c r="J16" s="151">
        <f>VLOOKUP($J$4,'Q3 2016 full data'!$C$4:$N$22,2,FALSE)</f>
        <v>3.6</v>
      </c>
      <c r="K16" s="152">
        <f>VLOOKUP($J$4,'Q4 2016 full data'!$C$4:$N$22,2,FALSE)</f>
        <v>3.35</v>
      </c>
      <c r="L16" s="152">
        <f>VLOOKUP($J$4,'Q1 2017 full data'!$C$4:$N$22,2,FALSE)</f>
        <v>3.7</v>
      </c>
      <c r="M16" s="152">
        <f>VLOOKUP($J$4,'Q2 2017 full data'!$C$4:$N$22,2,FALSE)</f>
        <v>3.7</v>
      </c>
      <c r="N16" s="155">
        <f>VLOOKUP($J$4,'Q3 2017 full data'!$C$4:$N$22,2,FALSE)</f>
        <v>3.75</v>
      </c>
    </row>
    <row r="17">
      <c r="B17" s="22" t="s">
        <v>127</v>
      </c>
      <c r="C17" s="23">
        <v>2.65</v>
      </c>
      <c r="D17" s="23">
        <v>2.9</v>
      </c>
      <c r="E17" s="23">
        <v>3.0</v>
      </c>
      <c r="F17" s="23">
        <v>3.25</v>
      </c>
      <c r="G17" s="23">
        <v>3.1</v>
      </c>
    </row>
    <row r="18">
      <c r="B18" s="22" t="s">
        <v>125</v>
      </c>
      <c r="C18" s="23">
        <v>4.0</v>
      </c>
      <c r="D18" s="23">
        <v>3.35</v>
      </c>
      <c r="E18" s="23">
        <v>3.1</v>
      </c>
      <c r="F18" s="23">
        <v>3.7</v>
      </c>
      <c r="G18" s="23">
        <v>4.0</v>
      </c>
      <c r="I18" s="101" t="s">
        <v>178</v>
      </c>
      <c r="J18" s="8"/>
      <c r="K18" s="8"/>
      <c r="L18" s="8"/>
      <c r="M18" s="10"/>
    </row>
    <row r="19">
      <c r="B19" s="22" t="s">
        <v>196</v>
      </c>
      <c r="C19" s="23">
        <v>2.2</v>
      </c>
      <c r="D19" s="23">
        <v>2.6</v>
      </c>
      <c r="E19" s="23">
        <v>3.15</v>
      </c>
      <c r="F19" s="23">
        <v>3.1</v>
      </c>
      <c r="G19" s="23">
        <v>3.1</v>
      </c>
      <c r="I19" s="156" t="s">
        <v>179</v>
      </c>
      <c r="J19" s="91"/>
      <c r="K19" s="91"/>
      <c r="L19" s="91"/>
      <c r="M19" s="92"/>
    </row>
    <row r="20">
      <c r="B20" s="22" t="s">
        <v>139</v>
      </c>
      <c r="C20" s="23">
        <v>3.1</v>
      </c>
      <c r="D20" s="23">
        <v>3.1</v>
      </c>
      <c r="E20" s="23">
        <v>2.3</v>
      </c>
      <c r="F20" s="23">
        <v>3.7</v>
      </c>
      <c r="G20" s="23">
        <v>1.85</v>
      </c>
      <c r="I20" s="157" t="s">
        <v>180</v>
      </c>
      <c r="M20" s="94"/>
    </row>
    <row r="21">
      <c r="B21" s="22" t="s">
        <v>116</v>
      </c>
      <c r="C21" s="23">
        <v>3.9</v>
      </c>
      <c r="D21" s="23">
        <v>4.0</v>
      </c>
      <c r="E21" s="23">
        <v>3.75</v>
      </c>
      <c r="F21" s="23">
        <v>4.5</v>
      </c>
      <c r="G21" s="23">
        <v>3.4</v>
      </c>
      <c r="I21" s="158" t="s">
        <v>181</v>
      </c>
      <c r="M21" s="94"/>
    </row>
    <row r="22">
      <c r="B22" s="22" t="s">
        <v>130</v>
      </c>
      <c r="C22" s="23">
        <v>2.9</v>
      </c>
      <c r="D22" s="23">
        <v>3.15</v>
      </c>
      <c r="E22" s="23">
        <v>3.4</v>
      </c>
      <c r="F22" s="23">
        <v>3.25</v>
      </c>
      <c r="G22" s="23">
        <v>3.05</v>
      </c>
      <c r="I22" s="102" t="s">
        <v>182</v>
      </c>
      <c r="J22" s="103"/>
      <c r="K22" s="103"/>
      <c r="L22" s="103"/>
      <c r="M22" s="104"/>
    </row>
    <row r="23">
      <c r="B23" s="100" t="s">
        <v>119</v>
      </c>
      <c r="C23" s="69">
        <v>3.7</v>
      </c>
      <c r="D23" s="69">
        <v>3.9</v>
      </c>
      <c r="E23" s="69">
        <v>3.4</v>
      </c>
      <c r="F23" s="69">
        <v>3.9</v>
      </c>
      <c r="G23" s="69">
        <v>4.15</v>
      </c>
    </row>
  </sheetData>
  <mergeCells count="6">
    <mergeCell ref="I20:M20"/>
    <mergeCell ref="I21:M21"/>
    <mergeCell ref="I19:M19"/>
    <mergeCell ref="I18:M18"/>
    <mergeCell ref="J4:K4"/>
    <mergeCell ref="I22:M22"/>
  </mergeCells>
  <dataValidations>
    <dataValidation type="list" allowBlank="1" sqref="J4">
      <formula1>'Supplier scores Q3 2016 - Q3 20'!$B$5:$B$23</formula1>
    </dataValidation>
  </dataValidations>
  <hyperlinks>
    <hyperlink r:id="rId1" ref="B8"/>
  </hyperlinks>
  <drawing r:id="rId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71"/>
    <col customWidth="1" min="3" max="3" width="21.43"/>
    <col customWidth="1" min="4" max="4" width="11.29"/>
    <col customWidth="1" min="5" max="5" width="25.14"/>
  </cols>
  <sheetData>
    <row r="2">
      <c r="B2" s="108"/>
      <c r="C2" s="108"/>
      <c r="D2" s="11"/>
      <c r="E2" s="110" t="s">
        <v>78</v>
      </c>
      <c r="F2" s="10"/>
      <c r="G2" s="111" t="s">
        <v>189</v>
      </c>
      <c r="H2" s="10"/>
      <c r="I2" s="111" t="s">
        <v>190</v>
      </c>
      <c r="J2" s="10"/>
      <c r="K2" s="111" t="s">
        <v>80</v>
      </c>
      <c r="L2" s="10"/>
      <c r="M2" s="111" t="s">
        <v>42</v>
      </c>
      <c r="N2" s="10"/>
    </row>
    <row r="3">
      <c r="B3" s="114" t="s">
        <v>83</v>
      </c>
      <c r="C3" s="114" t="s">
        <v>10</v>
      </c>
      <c r="D3" s="47" t="s">
        <v>85</v>
      </c>
      <c r="E3" s="115" t="s">
        <v>88</v>
      </c>
      <c r="F3" s="9" t="s">
        <v>48</v>
      </c>
      <c r="G3" s="9" t="s">
        <v>191</v>
      </c>
      <c r="H3" s="9" t="s">
        <v>48</v>
      </c>
      <c r="I3" s="9" t="s">
        <v>191</v>
      </c>
      <c r="J3" s="9" t="s">
        <v>192</v>
      </c>
      <c r="K3" s="9" t="s">
        <v>193</v>
      </c>
      <c r="L3" s="9" t="s">
        <v>48</v>
      </c>
      <c r="M3" s="9" t="s">
        <v>194</v>
      </c>
      <c r="N3" s="9" t="s">
        <v>48</v>
      </c>
    </row>
    <row r="4">
      <c r="B4" s="23">
        <v>1.0</v>
      </c>
      <c r="C4" s="23" t="s">
        <v>134</v>
      </c>
      <c r="D4" s="23">
        <v>4.05</v>
      </c>
      <c r="E4" s="19">
        <v>120.4</v>
      </c>
      <c r="F4" s="19">
        <v>3.0</v>
      </c>
      <c r="G4" s="116">
        <v>0.762</v>
      </c>
      <c r="H4" s="19">
        <v>5.0</v>
      </c>
      <c r="I4" s="116">
        <v>0.734</v>
      </c>
      <c r="J4" s="19">
        <v>4.0</v>
      </c>
      <c r="K4" s="116">
        <v>1.0</v>
      </c>
      <c r="L4" s="19">
        <v>5.0</v>
      </c>
      <c r="M4" s="117" t="s">
        <v>108</v>
      </c>
      <c r="N4" s="19">
        <v>3.0</v>
      </c>
    </row>
    <row r="5">
      <c r="B5" s="23">
        <v>2.0</v>
      </c>
      <c r="C5" s="23" t="s">
        <v>125</v>
      </c>
      <c r="D5" s="23">
        <v>4.0</v>
      </c>
      <c r="E5" s="23">
        <v>90.3</v>
      </c>
      <c r="F5" s="23">
        <v>4.0</v>
      </c>
      <c r="G5" s="55">
        <v>0.798</v>
      </c>
      <c r="H5" s="23">
        <v>5.0</v>
      </c>
      <c r="I5" s="55">
        <v>0.66</v>
      </c>
      <c r="J5" s="23">
        <v>3.0</v>
      </c>
      <c r="K5" s="55">
        <v>0.939</v>
      </c>
      <c r="L5" s="23">
        <v>4.0</v>
      </c>
      <c r="M5" s="58" t="s">
        <v>109</v>
      </c>
      <c r="N5" s="23">
        <v>0.0</v>
      </c>
    </row>
    <row r="6">
      <c r="B6" s="23">
        <v>3.0</v>
      </c>
      <c r="C6" s="23" t="s">
        <v>126</v>
      </c>
      <c r="D6" s="23">
        <v>3.9</v>
      </c>
      <c r="E6" s="23">
        <v>164.5</v>
      </c>
      <c r="F6" s="23">
        <v>3.0</v>
      </c>
      <c r="G6" s="55">
        <v>0.832</v>
      </c>
      <c r="H6" s="23">
        <v>5.0</v>
      </c>
      <c r="I6" s="55">
        <v>0.72</v>
      </c>
      <c r="J6" s="23">
        <v>4.0</v>
      </c>
      <c r="K6" s="55">
        <v>0.995</v>
      </c>
      <c r="L6" s="23">
        <v>5.0</v>
      </c>
      <c r="M6" s="58" t="s">
        <v>109</v>
      </c>
      <c r="N6" s="23">
        <v>0.0</v>
      </c>
    </row>
    <row r="7">
      <c r="B7" s="23">
        <v>3.0</v>
      </c>
      <c r="C7" s="23" t="s">
        <v>116</v>
      </c>
      <c r="D7" s="23">
        <v>3.9</v>
      </c>
      <c r="E7" s="23">
        <v>27.2</v>
      </c>
      <c r="F7" s="23">
        <v>5.0</v>
      </c>
      <c r="G7" s="55">
        <v>0.791</v>
      </c>
      <c r="H7" s="23">
        <v>5.0</v>
      </c>
      <c r="I7" s="55">
        <v>0.554</v>
      </c>
      <c r="J7" s="23">
        <v>2.0</v>
      </c>
      <c r="K7" s="55">
        <v>0.998</v>
      </c>
      <c r="L7" s="23">
        <v>5.0</v>
      </c>
      <c r="M7" s="58" t="s">
        <v>109</v>
      </c>
      <c r="N7" s="23">
        <v>0.0</v>
      </c>
    </row>
    <row r="8">
      <c r="B8" s="23">
        <v>5.0</v>
      </c>
      <c r="C8" s="23" t="s">
        <v>113</v>
      </c>
      <c r="D8" s="23">
        <v>3.8</v>
      </c>
      <c r="E8" s="23">
        <v>32.1</v>
      </c>
      <c r="F8" s="23">
        <v>5.0</v>
      </c>
      <c r="G8" s="55">
        <v>0.712</v>
      </c>
      <c r="H8" s="23">
        <v>4.0</v>
      </c>
      <c r="I8" s="55">
        <v>0.536</v>
      </c>
      <c r="J8" s="23">
        <v>2.0</v>
      </c>
      <c r="K8" s="55">
        <v>1.0</v>
      </c>
      <c r="L8" s="23">
        <v>5.0</v>
      </c>
      <c r="M8" s="58" t="s">
        <v>109</v>
      </c>
      <c r="N8" s="23">
        <v>0.0</v>
      </c>
    </row>
    <row r="9">
      <c r="B9" s="23">
        <v>5.0</v>
      </c>
      <c r="C9" s="23" t="s">
        <v>118</v>
      </c>
      <c r="D9" s="23">
        <v>3.75</v>
      </c>
      <c r="E9" s="23">
        <v>420.4</v>
      </c>
      <c r="F9" s="23">
        <v>2.0</v>
      </c>
      <c r="G9" s="55">
        <v>0.795</v>
      </c>
      <c r="H9" s="23">
        <v>5.0</v>
      </c>
      <c r="I9" s="55">
        <v>0.792</v>
      </c>
      <c r="J9" s="23">
        <v>5.0</v>
      </c>
      <c r="K9" s="58" t="s">
        <v>132</v>
      </c>
      <c r="L9" s="23">
        <v>4.0</v>
      </c>
      <c r="M9" s="58" t="s">
        <v>108</v>
      </c>
      <c r="N9" s="23">
        <v>3.0</v>
      </c>
    </row>
    <row r="10">
      <c r="B10" s="23">
        <v>7.0</v>
      </c>
      <c r="C10" s="23" t="s">
        <v>119</v>
      </c>
      <c r="D10" s="23">
        <v>3.7</v>
      </c>
      <c r="E10" s="23">
        <v>133.2</v>
      </c>
      <c r="F10" s="23">
        <v>3.0</v>
      </c>
      <c r="G10" s="55">
        <v>0.768</v>
      </c>
      <c r="H10" s="23">
        <v>5.0</v>
      </c>
      <c r="I10" s="55">
        <v>0.743</v>
      </c>
      <c r="J10" s="23">
        <v>4.0</v>
      </c>
      <c r="K10" s="55">
        <v>0.972</v>
      </c>
      <c r="L10" s="23">
        <v>4.0</v>
      </c>
      <c r="M10" s="58" t="s">
        <v>109</v>
      </c>
      <c r="N10" s="23">
        <v>0.0</v>
      </c>
    </row>
    <row r="11">
      <c r="B11" s="23">
        <v>8.0</v>
      </c>
      <c r="C11" s="23" t="s">
        <v>41</v>
      </c>
      <c r="D11" s="23">
        <v>3.6</v>
      </c>
      <c r="E11" s="23">
        <v>79.0</v>
      </c>
      <c r="F11" s="23">
        <v>4.0</v>
      </c>
      <c r="G11" s="55">
        <v>0.732</v>
      </c>
      <c r="H11" s="23">
        <v>4.0</v>
      </c>
      <c r="I11" s="55">
        <v>0.529</v>
      </c>
      <c r="J11" s="23">
        <v>2.0</v>
      </c>
      <c r="K11" s="55">
        <v>0.98</v>
      </c>
      <c r="L11" s="23">
        <v>5.0</v>
      </c>
      <c r="M11" s="58" t="s">
        <v>108</v>
      </c>
      <c r="N11" s="23">
        <v>3.0</v>
      </c>
    </row>
    <row r="12">
      <c r="B12" s="23">
        <v>9.0</v>
      </c>
      <c r="C12" s="123" t="s">
        <v>111</v>
      </c>
      <c r="D12" s="23">
        <v>3.6</v>
      </c>
      <c r="E12" s="23">
        <v>83.4</v>
      </c>
      <c r="F12" s="23">
        <v>4.0</v>
      </c>
      <c r="G12" s="55">
        <v>0.72</v>
      </c>
      <c r="H12" s="23">
        <v>4.0</v>
      </c>
      <c r="I12" s="55">
        <v>0.581</v>
      </c>
      <c r="J12" s="23">
        <v>2.0</v>
      </c>
      <c r="K12" s="55">
        <v>0.994</v>
      </c>
      <c r="L12" s="23">
        <v>5.0</v>
      </c>
      <c r="M12" s="58" t="s">
        <v>109</v>
      </c>
      <c r="N12" s="23">
        <v>0.0</v>
      </c>
    </row>
    <row r="13">
      <c r="B13" s="23">
        <v>9.0</v>
      </c>
      <c r="C13" s="23" t="s">
        <v>124</v>
      </c>
      <c r="D13" s="23">
        <v>3.55</v>
      </c>
      <c r="E13" s="23">
        <v>228.6</v>
      </c>
      <c r="F13" s="23">
        <v>3.0</v>
      </c>
      <c r="G13" s="55">
        <v>0.669</v>
      </c>
      <c r="H13" s="23">
        <v>3.0</v>
      </c>
      <c r="I13" s="55">
        <v>0.701</v>
      </c>
      <c r="J13" s="23">
        <v>4.0</v>
      </c>
      <c r="K13" s="55">
        <v>0.999</v>
      </c>
      <c r="L13" s="23">
        <v>5.0</v>
      </c>
      <c r="M13" s="58" t="s">
        <v>108</v>
      </c>
      <c r="N13" s="23">
        <v>3.0</v>
      </c>
    </row>
    <row r="14">
      <c r="B14" s="23">
        <v>9.0</v>
      </c>
      <c r="C14" s="23" t="s">
        <v>140</v>
      </c>
      <c r="D14" s="23">
        <v>3.35</v>
      </c>
      <c r="E14" s="23">
        <v>459.9</v>
      </c>
      <c r="F14" s="23">
        <v>2.0</v>
      </c>
      <c r="G14" s="55">
        <v>0.788</v>
      </c>
      <c r="H14" s="23">
        <v>5.0</v>
      </c>
      <c r="I14" s="55">
        <v>0.624</v>
      </c>
      <c r="J14" s="23">
        <v>3.0</v>
      </c>
      <c r="K14" s="55">
        <v>1.0</v>
      </c>
      <c r="L14" s="23">
        <v>5.0</v>
      </c>
      <c r="M14" s="58" t="s">
        <v>108</v>
      </c>
      <c r="N14" s="23">
        <v>3.0</v>
      </c>
    </row>
    <row r="15">
      <c r="B15" s="23">
        <v>9.0</v>
      </c>
      <c r="C15" s="23" t="s">
        <v>139</v>
      </c>
      <c r="D15" s="23">
        <v>3.1</v>
      </c>
      <c r="E15" s="23">
        <v>438.6</v>
      </c>
      <c r="F15" s="23">
        <v>2.0</v>
      </c>
      <c r="G15" s="55">
        <v>0.724</v>
      </c>
      <c r="H15" s="23">
        <v>4.0</v>
      </c>
      <c r="I15" s="55">
        <v>0.675</v>
      </c>
      <c r="J15" s="23">
        <v>3.0</v>
      </c>
      <c r="K15" s="55">
        <v>0.984</v>
      </c>
      <c r="L15" s="23">
        <v>5.0</v>
      </c>
      <c r="M15" s="58" t="s">
        <v>108</v>
      </c>
      <c r="N15" s="23">
        <v>3.0</v>
      </c>
    </row>
    <row r="16">
      <c r="B16" s="23">
        <v>13.0</v>
      </c>
      <c r="C16" s="23" t="s">
        <v>130</v>
      </c>
      <c r="D16" s="23">
        <v>2.9</v>
      </c>
      <c r="E16" s="23">
        <v>112.9</v>
      </c>
      <c r="F16" s="23">
        <v>3.0</v>
      </c>
      <c r="G16" s="55">
        <v>0.628</v>
      </c>
      <c r="H16" s="23">
        <v>3.0</v>
      </c>
      <c r="I16" s="55">
        <v>0.578</v>
      </c>
      <c r="J16" s="23">
        <v>2.0</v>
      </c>
      <c r="K16" s="55">
        <v>0.983</v>
      </c>
      <c r="L16" s="23">
        <v>5.0</v>
      </c>
      <c r="M16" s="58" t="s">
        <v>109</v>
      </c>
      <c r="N16" s="23">
        <v>0.0</v>
      </c>
    </row>
    <row r="17">
      <c r="B17" s="23">
        <v>14.0</v>
      </c>
      <c r="C17" s="23" t="s">
        <v>127</v>
      </c>
      <c r="D17" s="23">
        <v>2.65</v>
      </c>
      <c r="E17" s="23">
        <v>266.9</v>
      </c>
      <c r="F17" s="23">
        <v>3.0</v>
      </c>
      <c r="G17" s="55">
        <v>0.635</v>
      </c>
      <c r="H17" s="23">
        <v>3.0</v>
      </c>
      <c r="I17" s="55">
        <v>0.51</v>
      </c>
      <c r="J17" s="23">
        <v>1.0</v>
      </c>
      <c r="K17" s="55">
        <v>0.923</v>
      </c>
      <c r="L17" s="23">
        <v>4.0</v>
      </c>
      <c r="M17" s="58" t="s">
        <v>109</v>
      </c>
      <c r="N17" s="23">
        <v>0.0</v>
      </c>
    </row>
    <row r="18">
      <c r="B18" s="23">
        <v>15.0</v>
      </c>
      <c r="C18" s="23" t="s">
        <v>131</v>
      </c>
      <c r="D18" s="23">
        <v>2.55</v>
      </c>
      <c r="E18" s="64">
        <v>1505.7</v>
      </c>
      <c r="F18" s="23">
        <v>1.0</v>
      </c>
      <c r="G18" s="55">
        <v>0.686</v>
      </c>
      <c r="H18" s="23">
        <v>3.0</v>
      </c>
      <c r="I18" s="55">
        <v>0.612</v>
      </c>
      <c r="J18" s="23">
        <v>3.0</v>
      </c>
      <c r="K18" s="58" t="s">
        <v>132</v>
      </c>
      <c r="L18" s="23">
        <v>5.0</v>
      </c>
      <c r="M18" s="58" t="s">
        <v>109</v>
      </c>
      <c r="N18" s="23">
        <v>0.0</v>
      </c>
    </row>
    <row r="19">
      <c r="B19" s="23">
        <v>16.0</v>
      </c>
      <c r="C19" s="23" t="s">
        <v>196</v>
      </c>
      <c r="D19" s="23">
        <v>2.2</v>
      </c>
      <c r="E19" s="23">
        <v>446.3</v>
      </c>
      <c r="F19" s="23">
        <v>2.0</v>
      </c>
      <c r="G19" s="55">
        <v>0.576</v>
      </c>
      <c r="H19" s="23">
        <v>2.0</v>
      </c>
      <c r="I19" s="55">
        <v>0.517</v>
      </c>
      <c r="J19" s="23">
        <v>2.0</v>
      </c>
      <c r="K19" s="55">
        <v>0.97</v>
      </c>
      <c r="L19" s="23">
        <v>4.0</v>
      </c>
      <c r="M19" s="58" t="s">
        <v>109</v>
      </c>
      <c r="N19" s="23">
        <v>0.0</v>
      </c>
    </row>
    <row r="20">
      <c r="B20" s="69">
        <v>17.0</v>
      </c>
      <c r="C20" s="69" t="s">
        <v>77</v>
      </c>
      <c r="D20" s="69">
        <v>1.65</v>
      </c>
      <c r="E20" s="128">
        <v>679.1</v>
      </c>
      <c r="F20" s="69">
        <v>1.0</v>
      </c>
      <c r="G20" s="75">
        <v>0.445</v>
      </c>
      <c r="H20" s="69">
        <v>1.0</v>
      </c>
      <c r="I20" s="75">
        <v>0.515</v>
      </c>
      <c r="J20" s="69">
        <v>2.0</v>
      </c>
      <c r="K20" s="75">
        <v>0.977</v>
      </c>
      <c r="L20" s="69">
        <v>4.0</v>
      </c>
      <c r="M20" s="74" t="s">
        <v>109</v>
      </c>
      <c r="N20" s="69">
        <v>0.0</v>
      </c>
    </row>
    <row r="22">
      <c r="B22" s="3" t="s">
        <v>147</v>
      </c>
    </row>
  </sheetData>
  <mergeCells count="5">
    <mergeCell ref="E2:F2"/>
    <mergeCell ref="G2:H2"/>
    <mergeCell ref="I2:J2"/>
    <mergeCell ref="K2:L2"/>
    <mergeCell ref="M2:N2"/>
  </mergeCells>
  <hyperlinks>
    <hyperlink r:id="rId1" ref="C12"/>
  </hyperlinks>
  <drawing r:id="rId2"/>
</worksheet>
</file>