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395" windowHeight="140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89" i="1" l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26" i="1"/>
  <c r="Q27" i="1"/>
  <c r="Q28" i="1"/>
  <c r="Q29" i="1"/>
  <c r="Q30" i="1"/>
  <c r="Q31" i="1"/>
  <c r="Q32" i="1"/>
  <c r="Q33" i="1"/>
  <c r="Q34" i="1"/>
  <c r="Q25" i="1"/>
  <c r="Q23" i="1"/>
  <c r="Q24" i="1"/>
  <c r="Q22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5" i="1"/>
  <c r="N6" i="1"/>
  <c r="O6" i="1" s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5" i="1"/>
  <c r="O55" i="1"/>
  <c r="N56" i="1"/>
  <c r="O56" i="1"/>
  <c r="N57" i="1"/>
  <c r="O57" i="1"/>
  <c r="N58" i="1"/>
  <c r="O58" i="1"/>
  <c r="N59" i="1"/>
  <c r="O59" i="1"/>
  <c r="N61" i="1"/>
  <c r="O61" i="1"/>
  <c r="N62" i="1"/>
  <c r="O62" i="1"/>
  <c r="N63" i="1"/>
  <c r="O63" i="1"/>
  <c r="N64" i="1"/>
  <c r="O64" i="1"/>
  <c r="N65" i="1"/>
  <c r="O65" i="1"/>
  <c r="N66" i="1"/>
  <c r="O66" i="1"/>
  <c r="N68" i="1"/>
  <c r="O68" i="1"/>
  <c r="N69" i="1"/>
  <c r="O69" i="1"/>
  <c r="N70" i="1"/>
  <c r="O70" i="1"/>
  <c r="N71" i="1"/>
  <c r="O71" i="1"/>
  <c r="N72" i="1"/>
  <c r="O72" i="1"/>
  <c r="N73" i="1"/>
  <c r="O73" i="1"/>
  <c r="N75" i="1"/>
  <c r="O75" i="1"/>
  <c r="N76" i="1"/>
  <c r="O76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90" i="1"/>
  <c r="O90" i="1"/>
  <c r="O5" i="1"/>
  <c r="N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N34" i="1" s="1"/>
  <c r="O34" i="1" s="1"/>
  <c r="L35" i="1"/>
  <c r="L36" i="1"/>
  <c r="L37" i="1"/>
  <c r="L38" i="1"/>
  <c r="L39" i="1"/>
  <c r="L40" i="1"/>
  <c r="L41" i="1"/>
  <c r="L42" i="1"/>
  <c r="N42" i="1" s="1"/>
  <c r="O42" i="1" s="1"/>
  <c r="L43" i="1"/>
  <c r="L44" i="1"/>
  <c r="L45" i="1"/>
  <c r="L46" i="1"/>
  <c r="L47" i="1"/>
  <c r="L48" i="1"/>
  <c r="L49" i="1"/>
  <c r="L50" i="1"/>
  <c r="L51" i="1"/>
  <c r="L52" i="1"/>
  <c r="L53" i="1"/>
  <c r="L54" i="1"/>
  <c r="N54" i="1" s="1"/>
  <c r="O54" i="1" s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N74" i="1" s="1"/>
  <c r="O74" i="1" s="1"/>
  <c r="L75" i="1"/>
  <c r="L76" i="1"/>
  <c r="L77" i="1"/>
  <c r="N77" i="1" s="1"/>
  <c r="O77" i="1" s="1"/>
  <c r="L78" i="1"/>
  <c r="L79" i="1"/>
  <c r="L80" i="1"/>
  <c r="L81" i="1"/>
  <c r="L82" i="1"/>
  <c r="L83" i="1"/>
  <c r="L84" i="1"/>
  <c r="L85" i="1"/>
  <c r="L86" i="1"/>
  <c r="L87" i="1"/>
  <c r="L88" i="1"/>
  <c r="L89" i="1"/>
  <c r="N89" i="1" s="1"/>
  <c r="O89" i="1" s="1"/>
  <c r="L90" i="1"/>
  <c r="L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N24" i="1" s="1"/>
  <c r="O24" i="1" s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N60" i="1" s="1"/>
  <c r="O60" i="1" s="1"/>
  <c r="G61" i="1"/>
  <c r="G62" i="1"/>
  <c r="G63" i="1"/>
  <c r="G64" i="1"/>
  <c r="G65" i="1"/>
  <c r="G66" i="1"/>
  <c r="G67" i="1"/>
  <c r="N67" i="1" s="1"/>
  <c r="O67" i="1" s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5" i="1"/>
</calcChain>
</file>

<file path=xl/sharedStrings.xml><?xml version="1.0" encoding="utf-8"?>
<sst xmlns="http://schemas.openxmlformats.org/spreadsheetml/2006/main" count="202" uniqueCount="101">
  <si>
    <t>Total</t>
  </si>
  <si>
    <t>Billing Error</t>
  </si>
  <si>
    <t>Amount on bill does not match smart meter energy display</t>
  </si>
  <si>
    <t>Back-Billing/Catchup Bill Received</t>
  </si>
  <si>
    <t>Clarity of bill</t>
  </si>
  <si>
    <t>Customer Not Responsible for Bill/Debt</t>
  </si>
  <si>
    <t>DD unauthorised withdrawal</t>
  </si>
  <si>
    <t>Disputed use of premises : Business/Domestic</t>
  </si>
  <si>
    <t>Failure to refund</t>
  </si>
  <si>
    <t>Failure to set up DD / DD at incorrect level</t>
  </si>
  <si>
    <t>Final bill not received</t>
  </si>
  <si>
    <t>Incorrect opening / closing meter reading on transfer</t>
  </si>
  <si>
    <t>Missing/Misdirected Payments (credit meter)</t>
  </si>
  <si>
    <t>Multiple MPRs/MPANs for one Site</t>
  </si>
  <si>
    <t>New Bill Not Received/Frequency of Bills</t>
  </si>
  <si>
    <t>Online tariff problem</t>
  </si>
  <si>
    <t>PPM Statements</t>
  </si>
  <si>
    <t>Security deposits</t>
  </si>
  <si>
    <t>Customer Service Failure</t>
  </si>
  <si>
    <t>Complaint not registered by company</t>
  </si>
  <si>
    <t>Phone queue too long</t>
  </si>
  <si>
    <t>Debt/Disconnections</t>
  </si>
  <si>
    <t>Debt recovery practices</t>
  </si>
  <si>
    <t>Disconnection following due process</t>
  </si>
  <si>
    <t>Disconnection/forced PPM in error</t>
  </si>
  <si>
    <t>Disconnection/forced PPM without proper process</t>
  </si>
  <si>
    <t>Disputed Rights of Entry</t>
  </si>
  <si>
    <t>PPM self disconnection (unable to credit meter)</t>
  </si>
  <si>
    <t>Unable to request suitable payment methods (fuel direct, PPM)</t>
  </si>
  <si>
    <t>Unsuitable or unaffordable payment scheme to cover debt</t>
  </si>
  <si>
    <t>Vulnerable Consumer disconnected</t>
  </si>
  <si>
    <t>Distribution/Transportation</t>
  </si>
  <si>
    <t>Connections/alterations of supply</t>
  </si>
  <si>
    <t>Difficulty or Delay in Obtaining Connection/Alteration to Supply</t>
  </si>
  <si>
    <t>Emergency Service Provision Gas</t>
  </si>
  <si>
    <t>Excavations/Reinstatement</t>
  </si>
  <si>
    <t>Network safety</t>
  </si>
  <si>
    <t>Quality of supply</t>
  </si>
  <si>
    <t>Reliability of supply/supply disruptions</t>
  </si>
  <si>
    <t>Information</t>
  </si>
  <si>
    <t>Company Contact Details (non compliant purposes)</t>
  </si>
  <si>
    <t>Complaint About Price Comparison Provider</t>
  </si>
  <si>
    <t>Energy Efficiency advice</t>
  </si>
  <si>
    <t>How to change Supplier</t>
  </si>
  <si>
    <t>Maximum resale price</t>
  </si>
  <si>
    <t>Non domestic contract issues</t>
  </si>
  <si>
    <t>Pricing Information</t>
  </si>
  <si>
    <t>Priority Services Register</t>
  </si>
  <si>
    <t>Smart Metering information</t>
  </si>
  <si>
    <t>Supply point number information</t>
  </si>
  <si>
    <t>Unable to categorise (UTC)</t>
  </si>
  <si>
    <t>Marketing</t>
  </si>
  <si>
    <t>Consumer agreed only to receive information</t>
  </si>
  <si>
    <t>Inappropriate staff behaviour</t>
  </si>
  <si>
    <t>Misrepresentation</t>
  </si>
  <si>
    <t>Signatory not Responsible for Account</t>
  </si>
  <si>
    <t>Suspected Forged Signature</t>
  </si>
  <si>
    <t>Metering</t>
  </si>
  <si>
    <t>Meter Accuracy</t>
  </si>
  <si>
    <t>Meter positioning</t>
  </si>
  <si>
    <t>Meter provision or exchange</t>
  </si>
  <si>
    <t>Meter reading/data collection</t>
  </si>
  <si>
    <t>Supply Point Administration Query (MPRN/MPR)</t>
  </si>
  <si>
    <t>Suspected meter tampering</t>
  </si>
  <si>
    <t>PPMs</t>
  </si>
  <si>
    <t>Delay in issuing PPM card (currently off supply)</t>
  </si>
  <si>
    <t>Delay in issuing PPM card (currently on supply)</t>
  </si>
  <si>
    <t>Difficulty charging PPM card/card faulty/card lost</t>
  </si>
  <si>
    <t>Issue with change of payment method from PPM to credit or vice versa</t>
  </si>
  <si>
    <t>PPM misdirected payments</t>
  </si>
  <si>
    <t>PPM Settings (incorrect tariff rate/incorrect debt repayment rate)</t>
  </si>
  <si>
    <t>Smart Meters</t>
  </si>
  <si>
    <t>Problems with Energy display/In Home Display</t>
  </si>
  <si>
    <t>Smart Meter installation</t>
  </si>
  <si>
    <t>Transfers</t>
  </si>
  <si>
    <t>Breach of Erroneous Transfer Charter</t>
  </si>
  <si>
    <t>Cancelled contract not actioned</t>
  </si>
  <si>
    <t>Failure to Correctly Apply for Transfer</t>
  </si>
  <si>
    <t>Problems Arising from Contracts</t>
  </si>
  <si>
    <t>Supplier Objection - reasons unknown</t>
  </si>
  <si>
    <t>Supplier Objection to Transfer on Grounds of Contract Terms (deemed contacts)</t>
  </si>
  <si>
    <t>Supplier objection to transfer on grounds of debt</t>
  </si>
  <si>
    <t>Supplier unable to supply</t>
  </si>
  <si>
    <t>Transfer in error due to incorrect supply point information</t>
  </si>
  <si>
    <t>Transfer not actioned after price notification received</t>
  </si>
  <si>
    <t>Transfer windows</t>
  </si>
  <si>
    <t>2013-14</t>
  </si>
  <si>
    <t>Q1</t>
  </si>
  <si>
    <t>Q2</t>
  </si>
  <si>
    <t>Q3</t>
  </si>
  <si>
    <t>Q4</t>
  </si>
  <si>
    <t>2014-15</t>
  </si>
  <si>
    <t>Part1</t>
  </si>
  <si>
    <t>Part 2</t>
  </si>
  <si>
    <t>Annual</t>
  </si>
  <si>
    <t>Change</t>
  </si>
  <si>
    <t>Annual %</t>
  </si>
  <si>
    <t xml:space="preserve">Citizens Advice consumer service - Energy Issues (England and Wales to Q4 2014-15) - consumers only </t>
  </si>
  <si>
    <t>They exclude: Enquires from business, enquires from the public and business in Scotland and clients and business without a valid post code</t>
  </si>
  <si>
    <r>
      <rPr>
        <b/>
        <sz val="12"/>
        <rFont val="Arial"/>
        <family val="2"/>
      </rPr>
      <t>Please note:</t>
    </r>
    <r>
      <rPr>
        <sz val="12"/>
        <rFont val="Arial"/>
        <family val="2"/>
      </rPr>
      <t xml:space="preserve"> these figures are for enquires from the public in England and Wales only. </t>
    </r>
  </si>
  <si>
    <t>% Part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</si>
</sst>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Border="1" applyAlignment="1">
      <alignment vertical="top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/>
    </xf>
    <xf numFmtId="0" fontId="8" fillId="2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5" borderId="0" xfId="0" applyFont="1" applyFill="1" applyBorder="1" applyAlignment="1">
      <alignment vertical="top" wrapText="1"/>
    </xf>
    <xf numFmtId="17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5" borderId="0" xfId="0" applyFill="1" applyBorder="1"/>
    <xf numFmtId="0" fontId="2" fillId="2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6" borderId="0" xfId="0" applyFont="1" applyFill="1" applyBorder="1" applyAlignment="1">
      <alignment horizontal="right" vertical="top" wrapText="1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9" fontId="0" fillId="0" borderId="0" xfId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17" fontId="2" fillId="2" borderId="1" xfId="0" applyNumberFormat="1" applyFont="1" applyFill="1" applyBorder="1" applyAlignment="1">
      <alignment horizontal="right" vertical="top"/>
    </xf>
    <xf numFmtId="17" fontId="2" fillId="6" borderId="1" xfId="0" applyNumberFormat="1" applyFont="1" applyFill="1" applyBorder="1" applyAlignment="1">
      <alignment horizontal="right" vertical="top"/>
    </xf>
    <xf numFmtId="17" fontId="2" fillId="2" borderId="1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top"/>
    </xf>
    <xf numFmtId="3" fontId="6" fillId="3" borderId="2" xfId="0" applyNumberFormat="1" applyFont="1" applyFill="1" applyBorder="1" applyAlignment="1">
      <alignment horizontal="right" vertical="top"/>
    </xf>
    <xf numFmtId="3" fontId="3" fillId="3" borderId="2" xfId="0" applyNumberFormat="1" applyFont="1" applyFill="1" applyBorder="1"/>
    <xf numFmtId="9" fontId="3" fillId="3" borderId="2" xfId="1" applyFont="1" applyFill="1" applyBorder="1" applyAlignment="1">
      <alignment horizontal="center"/>
    </xf>
    <xf numFmtId="0" fontId="6" fillId="4" borderId="3" xfId="0" applyFont="1" applyFill="1" applyBorder="1" applyAlignment="1">
      <alignment vertical="top"/>
    </xf>
    <xf numFmtId="0" fontId="7" fillId="4" borderId="3" xfId="0" applyFont="1" applyFill="1" applyBorder="1" applyAlignment="1">
      <alignment vertical="top" wrapText="1"/>
    </xf>
    <xf numFmtId="3" fontId="6" fillId="4" borderId="3" xfId="0" applyNumberFormat="1" applyFont="1" applyFill="1" applyBorder="1" applyAlignment="1">
      <alignment horizontal="right" vertical="top"/>
    </xf>
    <xf numFmtId="3" fontId="3" fillId="4" borderId="3" xfId="0" applyNumberFormat="1" applyFont="1" applyFill="1" applyBorder="1"/>
    <xf numFmtId="9" fontId="3" fillId="4" borderId="3" xfId="1" applyFont="1" applyFill="1" applyBorder="1" applyAlignment="1">
      <alignment horizontal="center"/>
    </xf>
    <xf numFmtId="0" fontId="10" fillId="7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69" sqref="H69"/>
    </sheetView>
  </sheetViews>
  <sheetFormatPr defaultColWidth="0" defaultRowHeight="15" zeroHeight="1" x14ac:dyDescent="0.2"/>
  <cols>
    <col min="1" max="1" width="23.21875" style="2" customWidth="1"/>
    <col min="2" max="2" width="63.77734375" style="2" bestFit="1" customWidth="1"/>
    <col min="3" max="12" width="8.88671875" style="2" customWidth="1"/>
    <col min="13" max="13" width="1.77734375" style="2" customWidth="1"/>
    <col min="14" max="14" width="8.88671875" style="2" customWidth="1"/>
    <col min="15" max="15" width="10.109375" style="15" customWidth="1"/>
    <col min="16" max="16" width="1.5546875" style="2" customWidth="1"/>
    <col min="17" max="17" width="10.109375" style="15" customWidth="1"/>
    <col min="18" max="18" width="4.21875" style="2" customWidth="1"/>
    <col min="19" max="16384" width="8.88671875" style="2" hidden="1"/>
  </cols>
  <sheetData>
    <row r="1" spans="1:18" ht="23.25" x14ac:dyDescent="0.2">
      <c r="A1" s="19" t="s">
        <v>97</v>
      </c>
      <c r="B1" s="4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9"/>
    </row>
    <row r="2" spans="1:18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/>
      <c r="O2" s="18"/>
      <c r="P2" s="9"/>
      <c r="Q2" s="18"/>
      <c r="R2" s="9"/>
    </row>
    <row r="3" spans="1:18" ht="15.75" x14ac:dyDescent="0.2">
      <c r="A3" s="10"/>
      <c r="B3" s="10"/>
      <c r="C3" s="12" t="s">
        <v>86</v>
      </c>
      <c r="D3" s="12" t="s">
        <v>86</v>
      </c>
      <c r="E3" s="12" t="s">
        <v>86</v>
      </c>
      <c r="F3" s="12" t="s">
        <v>86</v>
      </c>
      <c r="G3" s="13" t="s">
        <v>86</v>
      </c>
      <c r="H3" s="12" t="s">
        <v>91</v>
      </c>
      <c r="I3" s="12" t="s">
        <v>91</v>
      </c>
      <c r="J3" s="12" t="s">
        <v>91</v>
      </c>
      <c r="K3" s="12" t="s">
        <v>91</v>
      </c>
      <c r="L3" s="13" t="s">
        <v>91</v>
      </c>
      <c r="M3" s="11"/>
      <c r="N3" s="16" t="s">
        <v>94</v>
      </c>
      <c r="O3" s="16" t="s">
        <v>96</v>
      </c>
      <c r="P3" s="9"/>
      <c r="Q3" s="16" t="s">
        <v>91</v>
      </c>
      <c r="R3" s="9"/>
    </row>
    <row r="4" spans="1:18" ht="16.5" thickBot="1" x14ac:dyDescent="0.25">
      <c r="A4" s="20" t="s">
        <v>92</v>
      </c>
      <c r="B4" s="20" t="s">
        <v>93</v>
      </c>
      <c r="C4" s="21" t="s">
        <v>87</v>
      </c>
      <c r="D4" s="21" t="s">
        <v>88</v>
      </c>
      <c r="E4" s="21" t="s">
        <v>89</v>
      </c>
      <c r="F4" s="21" t="s">
        <v>90</v>
      </c>
      <c r="G4" s="22" t="s">
        <v>0</v>
      </c>
      <c r="H4" s="21" t="s">
        <v>87</v>
      </c>
      <c r="I4" s="21" t="s">
        <v>88</v>
      </c>
      <c r="J4" s="21" t="s">
        <v>89</v>
      </c>
      <c r="K4" s="21" t="s">
        <v>90</v>
      </c>
      <c r="L4" s="22" t="s">
        <v>0</v>
      </c>
      <c r="M4" s="11"/>
      <c r="N4" s="23" t="s">
        <v>95</v>
      </c>
      <c r="O4" s="23" t="s">
        <v>95</v>
      </c>
      <c r="P4" s="9"/>
      <c r="Q4" s="23" t="s">
        <v>100</v>
      </c>
      <c r="R4" s="9"/>
    </row>
    <row r="5" spans="1:18" ht="15.75" x14ac:dyDescent="0.2">
      <c r="A5" s="1" t="s">
        <v>1</v>
      </c>
      <c r="B5" s="1" t="s">
        <v>2</v>
      </c>
      <c r="C5" s="3">
        <v>9</v>
      </c>
      <c r="D5" s="3">
        <v>3</v>
      </c>
      <c r="E5" s="3">
        <v>4</v>
      </c>
      <c r="F5" s="3">
        <v>1</v>
      </c>
      <c r="G5" s="5">
        <f>SUM(C5:F5)</f>
        <v>17</v>
      </c>
      <c r="H5" s="3">
        <v>1</v>
      </c>
      <c r="I5" s="3">
        <v>4</v>
      </c>
      <c r="J5" s="3">
        <v>0</v>
      </c>
      <c r="K5" s="3">
        <v>3</v>
      </c>
      <c r="L5" s="5">
        <f>SUM(H5:K5)</f>
        <v>8</v>
      </c>
      <c r="M5" s="6"/>
      <c r="N5" s="14">
        <f>+L5-G5</f>
        <v>-9</v>
      </c>
      <c r="O5" s="17">
        <f>+N5/G5</f>
        <v>-0.52941176470588236</v>
      </c>
      <c r="P5" s="9"/>
      <c r="Q5" s="17">
        <f>+L5/$L$21</f>
        <v>4.9239859666399947E-4</v>
      </c>
      <c r="R5" s="9"/>
    </row>
    <row r="6" spans="1:18" ht="15.75" x14ac:dyDescent="0.2">
      <c r="A6" s="1" t="s">
        <v>1</v>
      </c>
      <c r="B6" s="1" t="s">
        <v>3</v>
      </c>
      <c r="C6" s="3">
        <v>1118</v>
      </c>
      <c r="D6" s="3">
        <v>947</v>
      </c>
      <c r="E6" s="3">
        <v>844</v>
      </c>
      <c r="F6" s="3">
        <v>507</v>
      </c>
      <c r="G6" s="5">
        <f t="shared" ref="G6:G69" si="0">SUM(C6:F6)</f>
        <v>3416</v>
      </c>
      <c r="H6" s="3">
        <v>789</v>
      </c>
      <c r="I6" s="3">
        <v>1249</v>
      </c>
      <c r="J6" s="3">
        <v>1010</v>
      </c>
      <c r="K6" s="3">
        <v>1319</v>
      </c>
      <c r="L6" s="5">
        <f t="shared" ref="L6:L69" si="1">SUM(H6:K6)</f>
        <v>4367</v>
      </c>
      <c r="M6" s="6"/>
      <c r="N6" s="14">
        <f t="shared" ref="N6:N69" si="2">+L6-G6</f>
        <v>951</v>
      </c>
      <c r="O6" s="17">
        <f t="shared" ref="O6:O69" si="3">+N6/G6</f>
        <v>0.27839578454332553</v>
      </c>
      <c r="P6" s="9"/>
      <c r="Q6" s="17">
        <f t="shared" ref="Q6:Q21" si="4">+L6/$L$21</f>
        <v>0.26878808395396075</v>
      </c>
      <c r="R6" s="9"/>
    </row>
    <row r="7" spans="1:18" ht="15.75" x14ac:dyDescent="0.2">
      <c r="A7" s="1" t="s">
        <v>1</v>
      </c>
      <c r="B7" s="1" t="s">
        <v>4</v>
      </c>
      <c r="C7" s="3">
        <v>964</v>
      </c>
      <c r="D7" s="3">
        <v>870</v>
      </c>
      <c r="E7" s="3">
        <v>833</v>
      </c>
      <c r="F7" s="3">
        <v>467</v>
      </c>
      <c r="G7" s="5">
        <f t="shared" si="0"/>
        <v>3134</v>
      </c>
      <c r="H7" s="3">
        <v>1423</v>
      </c>
      <c r="I7" s="3">
        <v>1602</v>
      </c>
      <c r="J7" s="3">
        <v>1101</v>
      </c>
      <c r="K7" s="3">
        <v>150</v>
      </c>
      <c r="L7" s="5">
        <f t="shared" si="1"/>
        <v>4276</v>
      </c>
      <c r="M7" s="6"/>
      <c r="N7" s="14">
        <f t="shared" si="2"/>
        <v>1142</v>
      </c>
      <c r="O7" s="17">
        <f t="shared" si="3"/>
        <v>0.36439055520102104</v>
      </c>
      <c r="P7" s="9"/>
      <c r="Q7" s="17">
        <f t="shared" si="4"/>
        <v>0.26318704991690772</v>
      </c>
      <c r="R7" s="9"/>
    </row>
    <row r="8" spans="1:18" ht="15.75" x14ac:dyDescent="0.2">
      <c r="A8" s="1" t="s">
        <v>1</v>
      </c>
      <c r="B8" s="1" t="s">
        <v>5</v>
      </c>
      <c r="C8" s="3">
        <v>287</v>
      </c>
      <c r="D8" s="3">
        <v>294</v>
      </c>
      <c r="E8" s="3">
        <v>302</v>
      </c>
      <c r="F8" s="3">
        <v>269</v>
      </c>
      <c r="G8" s="5">
        <f t="shared" si="0"/>
        <v>1152</v>
      </c>
      <c r="H8" s="3">
        <v>343</v>
      </c>
      <c r="I8" s="3">
        <v>337</v>
      </c>
      <c r="J8" s="3">
        <v>388</v>
      </c>
      <c r="K8" s="3">
        <v>636</v>
      </c>
      <c r="L8" s="5">
        <f t="shared" si="1"/>
        <v>1704</v>
      </c>
      <c r="M8" s="6"/>
      <c r="N8" s="14">
        <f t="shared" si="2"/>
        <v>552</v>
      </c>
      <c r="O8" s="17">
        <f t="shared" si="3"/>
        <v>0.47916666666666669</v>
      </c>
      <c r="P8" s="9"/>
      <c r="Q8" s="17">
        <f t="shared" si="4"/>
        <v>0.10488090108943189</v>
      </c>
      <c r="R8" s="9"/>
    </row>
    <row r="9" spans="1:18" ht="15.75" x14ac:dyDescent="0.2">
      <c r="A9" s="1" t="s">
        <v>1</v>
      </c>
      <c r="B9" s="1" t="s">
        <v>6</v>
      </c>
      <c r="C9" s="3">
        <v>32</v>
      </c>
      <c r="D9" s="3">
        <v>38</v>
      </c>
      <c r="E9" s="3">
        <v>62</v>
      </c>
      <c r="F9" s="3">
        <v>40</v>
      </c>
      <c r="G9" s="5">
        <f t="shared" si="0"/>
        <v>172</v>
      </c>
      <c r="H9" s="3">
        <v>64</v>
      </c>
      <c r="I9" s="3">
        <v>77</v>
      </c>
      <c r="J9" s="3">
        <v>48</v>
      </c>
      <c r="K9" s="3">
        <v>66</v>
      </c>
      <c r="L9" s="5">
        <f t="shared" si="1"/>
        <v>255</v>
      </c>
      <c r="M9" s="6"/>
      <c r="N9" s="14">
        <f t="shared" si="2"/>
        <v>83</v>
      </c>
      <c r="O9" s="17">
        <f t="shared" si="3"/>
        <v>0.48255813953488375</v>
      </c>
      <c r="P9" s="9"/>
      <c r="Q9" s="17">
        <f t="shared" si="4"/>
        <v>1.5695205268664983E-2</v>
      </c>
      <c r="R9" s="9"/>
    </row>
    <row r="10" spans="1:18" ht="15.75" x14ac:dyDescent="0.2">
      <c r="A10" s="1" t="s">
        <v>1</v>
      </c>
      <c r="B10" s="1" t="s">
        <v>7</v>
      </c>
      <c r="C10" s="3">
        <v>20</v>
      </c>
      <c r="D10" s="3">
        <v>11</v>
      </c>
      <c r="E10" s="3">
        <v>20</v>
      </c>
      <c r="F10" s="3">
        <v>15</v>
      </c>
      <c r="G10" s="5">
        <f t="shared" si="0"/>
        <v>66</v>
      </c>
      <c r="H10" s="3">
        <v>18</v>
      </c>
      <c r="I10" s="3">
        <v>22</v>
      </c>
      <c r="J10" s="3">
        <v>36</v>
      </c>
      <c r="K10" s="3">
        <v>46</v>
      </c>
      <c r="L10" s="5">
        <f t="shared" si="1"/>
        <v>122</v>
      </c>
      <c r="M10" s="6"/>
      <c r="N10" s="14">
        <f t="shared" si="2"/>
        <v>56</v>
      </c>
      <c r="O10" s="17">
        <f t="shared" si="3"/>
        <v>0.84848484848484851</v>
      </c>
      <c r="P10" s="9"/>
      <c r="Q10" s="17">
        <f t="shared" si="4"/>
        <v>7.5090785991259925E-3</v>
      </c>
      <c r="R10" s="9"/>
    </row>
    <row r="11" spans="1:18" ht="15.75" x14ac:dyDescent="0.2">
      <c r="A11" s="1" t="s">
        <v>1</v>
      </c>
      <c r="B11" s="1" t="s">
        <v>8</v>
      </c>
      <c r="C11" s="3">
        <v>116</v>
      </c>
      <c r="D11" s="3">
        <v>128</v>
      </c>
      <c r="E11" s="3">
        <v>260</v>
      </c>
      <c r="F11" s="3">
        <v>271</v>
      </c>
      <c r="G11" s="5">
        <f t="shared" si="0"/>
        <v>775</v>
      </c>
      <c r="H11" s="3">
        <v>368</v>
      </c>
      <c r="I11" s="3">
        <v>420</v>
      </c>
      <c r="J11" s="3">
        <v>524</v>
      </c>
      <c r="K11" s="3">
        <v>528</v>
      </c>
      <c r="L11" s="5">
        <f t="shared" si="1"/>
        <v>1840</v>
      </c>
      <c r="M11" s="6"/>
      <c r="N11" s="14">
        <f t="shared" si="2"/>
        <v>1065</v>
      </c>
      <c r="O11" s="17">
        <f t="shared" si="3"/>
        <v>1.3741935483870968</v>
      </c>
      <c r="P11" s="9"/>
      <c r="Q11" s="17">
        <f t="shared" si="4"/>
        <v>0.11325167723271988</v>
      </c>
      <c r="R11" s="9"/>
    </row>
    <row r="12" spans="1:18" ht="15.75" x14ac:dyDescent="0.2">
      <c r="A12" s="1" t="s">
        <v>1</v>
      </c>
      <c r="B12" s="1" t="s">
        <v>9</v>
      </c>
      <c r="C12" s="3">
        <v>129</v>
      </c>
      <c r="D12" s="3">
        <v>127</v>
      </c>
      <c r="E12" s="3">
        <v>145</v>
      </c>
      <c r="F12" s="3">
        <v>152</v>
      </c>
      <c r="G12" s="5">
        <f t="shared" si="0"/>
        <v>553</v>
      </c>
      <c r="H12" s="3">
        <v>274</v>
      </c>
      <c r="I12" s="3">
        <v>345</v>
      </c>
      <c r="J12" s="3">
        <v>257</v>
      </c>
      <c r="K12" s="3">
        <v>406</v>
      </c>
      <c r="L12" s="5">
        <f t="shared" si="1"/>
        <v>1282</v>
      </c>
      <c r="M12" s="6"/>
      <c r="N12" s="14">
        <f t="shared" si="2"/>
        <v>729</v>
      </c>
      <c r="O12" s="17">
        <f t="shared" si="3"/>
        <v>1.3182640144665461</v>
      </c>
      <c r="P12" s="9"/>
      <c r="Q12" s="17">
        <f t="shared" si="4"/>
        <v>7.8906875115405922E-2</v>
      </c>
      <c r="R12" s="9"/>
    </row>
    <row r="13" spans="1:18" ht="15.75" x14ac:dyDescent="0.2">
      <c r="A13" s="1" t="s">
        <v>1</v>
      </c>
      <c r="B13" s="1" t="s">
        <v>10</v>
      </c>
      <c r="C13" s="3">
        <v>35</v>
      </c>
      <c r="D13" s="3">
        <v>28</v>
      </c>
      <c r="E13" s="3">
        <v>38</v>
      </c>
      <c r="F13" s="3">
        <v>90</v>
      </c>
      <c r="G13" s="5">
        <f t="shared" si="0"/>
        <v>191</v>
      </c>
      <c r="H13" s="3">
        <v>167</v>
      </c>
      <c r="I13" s="3">
        <v>139</v>
      </c>
      <c r="J13" s="3">
        <v>108</v>
      </c>
      <c r="K13" s="3">
        <v>178</v>
      </c>
      <c r="L13" s="5">
        <f t="shared" si="1"/>
        <v>592</v>
      </c>
      <c r="M13" s="6"/>
      <c r="N13" s="14">
        <f t="shared" si="2"/>
        <v>401</v>
      </c>
      <c r="O13" s="17">
        <f t="shared" si="3"/>
        <v>2.0994764397905761</v>
      </c>
      <c r="P13" s="9"/>
      <c r="Q13" s="17">
        <f t="shared" si="4"/>
        <v>3.6437496153135962E-2</v>
      </c>
      <c r="R13" s="9"/>
    </row>
    <row r="14" spans="1:18" ht="15.75" x14ac:dyDescent="0.2">
      <c r="A14" s="1" t="s">
        <v>1</v>
      </c>
      <c r="B14" s="1" t="s">
        <v>11</v>
      </c>
      <c r="C14" s="3">
        <v>8</v>
      </c>
      <c r="D14" s="3">
        <v>15</v>
      </c>
      <c r="E14" s="3">
        <v>4</v>
      </c>
      <c r="F14" s="3">
        <v>5</v>
      </c>
      <c r="G14" s="5">
        <f t="shared" si="0"/>
        <v>32</v>
      </c>
      <c r="H14" s="3">
        <v>34</v>
      </c>
      <c r="I14" s="3">
        <v>57</v>
      </c>
      <c r="J14" s="3">
        <v>39</v>
      </c>
      <c r="K14" s="3">
        <v>37</v>
      </c>
      <c r="L14" s="5">
        <f t="shared" si="1"/>
        <v>167</v>
      </c>
      <c r="M14" s="6"/>
      <c r="N14" s="14">
        <f t="shared" si="2"/>
        <v>135</v>
      </c>
      <c r="O14" s="17">
        <f t="shared" si="3"/>
        <v>4.21875</v>
      </c>
      <c r="P14" s="9"/>
      <c r="Q14" s="17">
        <f t="shared" si="4"/>
        <v>1.0278820705360989E-2</v>
      </c>
      <c r="R14" s="9"/>
    </row>
    <row r="15" spans="1:18" ht="15.75" x14ac:dyDescent="0.2">
      <c r="A15" s="1" t="s">
        <v>1</v>
      </c>
      <c r="B15" s="1" t="s">
        <v>12</v>
      </c>
      <c r="C15" s="3">
        <v>13</v>
      </c>
      <c r="D15" s="3">
        <v>10</v>
      </c>
      <c r="E15" s="3">
        <v>9</v>
      </c>
      <c r="F15" s="3">
        <v>18</v>
      </c>
      <c r="G15" s="5">
        <f t="shared" si="0"/>
        <v>50</v>
      </c>
      <c r="H15" s="3">
        <v>16</v>
      </c>
      <c r="I15" s="3">
        <v>16</v>
      </c>
      <c r="J15" s="3">
        <v>10</v>
      </c>
      <c r="K15" s="3">
        <v>27</v>
      </c>
      <c r="L15" s="5">
        <f t="shared" si="1"/>
        <v>69</v>
      </c>
      <c r="M15" s="6"/>
      <c r="N15" s="14">
        <f t="shared" si="2"/>
        <v>19</v>
      </c>
      <c r="O15" s="17">
        <f t="shared" si="3"/>
        <v>0.38</v>
      </c>
      <c r="P15" s="9"/>
      <c r="Q15" s="17">
        <f t="shared" si="4"/>
        <v>4.2469378962269955E-3</v>
      </c>
      <c r="R15" s="9"/>
    </row>
    <row r="16" spans="1:18" ht="15.75" x14ac:dyDescent="0.2">
      <c r="A16" s="1" t="s">
        <v>1</v>
      </c>
      <c r="B16" s="1" t="s">
        <v>13</v>
      </c>
      <c r="C16" s="3">
        <v>4</v>
      </c>
      <c r="D16" s="3">
        <v>1</v>
      </c>
      <c r="E16" s="3">
        <v>4</v>
      </c>
      <c r="F16" s="3">
        <v>1</v>
      </c>
      <c r="G16" s="5">
        <f t="shared" si="0"/>
        <v>10</v>
      </c>
      <c r="H16" s="3">
        <v>0</v>
      </c>
      <c r="I16" s="3">
        <v>1</v>
      </c>
      <c r="J16" s="3">
        <v>14</v>
      </c>
      <c r="K16" s="3">
        <v>24</v>
      </c>
      <c r="L16" s="5">
        <f t="shared" si="1"/>
        <v>39</v>
      </c>
      <c r="M16" s="6"/>
      <c r="N16" s="14">
        <f t="shared" si="2"/>
        <v>29</v>
      </c>
      <c r="O16" s="17">
        <f t="shared" si="3"/>
        <v>2.9</v>
      </c>
      <c r="P16" s="9"/>
      <c r="Q16" s="17">
        <f t="shared" si="4"/>
        <v>2.4004431587369974E-3</v>
      </c>
      <c r="R16" s="9"/>
    </row>
    <row r="17" spans="1:18" ht="15.75" x14ac:dyDescent="0.2">
      <c r="A17" s="1" t="s">
        <v>1</v>
      </c>
      <c r="B17" s="1" t="s">
        <v>14</v>
      </c>
      <c r="C17" s="3">
        <v>84</v>
      </c>
      <c r="D17" s="3">
        <v>129</v>
      </c>
      <c r="E17" s="3">
        <v>173</v>
      </c>
      <c r="F17" s="3">
        <v>183</v>
      </c>
      <c r="G17" s="5">
        <f t="shared" si="0"/>
        <v>569</v>
      </c>
      <c r="H17" s="3">
        <v>393</v>
      </c>
      <c r="I17" s="3">
        <v>324</v>
      </c>
      <c r="J17" s="3">
        <v>311</v>
      </c>
      <c r="K17" s="3">
        <v>346</v>
      </c>
      <c r="L17" s="5">
        <f t="shared" si="1"/>
        <v>1374</v>
      </c>
      <c r="M17" s="6"/>
      <c r="N17" s="14">
        <f t="shared" si="2"/>
        <v>805</v>
      </c>
      <c r="O17" s="17">
        <f t="shared" si="3"/>
        <v>1.414762741652021</v>
      </c>
      <c r="P17" s="9"/>
      <c r="Q17" s="17">
        <f t="shared" si="4"/>
        <v>8.456945897704192E-2</v>
      </c>
      <c r="R17" s="9"/>
    </row>
    <row r="18" spans="1:18" ht="15.75" x14ac:dyDescent="0.2">
      <c r="A18" s="1" t="s">
        <v>1</v>
      </c>
      <c r="B18" s="1" t="s">
        <v>15</v>
      </c>
      <c r="C18" s="3">
        <v>6</v>
      </c>
      <c r="D18" s="3">
        <v>1</v>
      </c>
      <c r="E18" s="3">
        <v>1</v>
      </c>
      <c r="F18" s="3">
        <v>8</v>
      </c>
      <c r="G18" s="5">
        <f t="shared" si="0"/>
        <v>16</v>
      </c>
      <c r="H18" s="3">
        <v>15</v>
      </c>
      <c r="I18" s="3">
        <v>19</v>
      </c>
      <c r="J18" s="3">
        <v>22</v>
      </c>
      <c r="K18" s="3">
        <v>53</v>
      </c>
      <c r="L18" s="5">
        <f t="shared" si="1"/>
        <v>109</v>
      </c>
      <c r="M18" s="6"/>
      <c r="N18" s="14">
        <f t="shared" si="2"/>
        <v>93</v>
      </c>
      <c r="O18" s="17">
        <f t="shared" si="3"/>
        <v>5.8125</v>
      </c>
      <c r="P18" s="9"/>
      <c r="Q18" s="17">
        <f t="shared" si="4"/>
        <v>6.7089308795469935E-3</v>
      </c>
      <c r="R18" s="9"/>
    </row>
    <row r="19" spans="1:18" ht="15.75" x14ac:dyDescent="0.2">
      <c r="A19" s="1" t="s">
        <v>1</v>
      </c>
      <c r="B19" s="1" t="s">
        <v>16</v>
      </c>
      <c r="C19" s="3">
        <v>2</v>
      </c>
      <c r="D19" s="3">
        <v>2</v>
      </c>
      <c r="E19" s="3">
        <v>1</v>
      </c>
      <c r="F19" s="3">
        <v>0</v>
      </c>
      <c r="G19" s="5">
        <f t="shared" si="0"/>
        <v>5</v>
      </c>
      <c r="H19" s="3">
        <v>14</v>
      </c>
      <c r="I19" s="3">
        <v>5</v>
      </c>
      <c r="J19" s="3">
        <v>14</v>
      </c>
      <c r="K19" s="3">
        <v>7</v>
      </c>
      <c r="L19" s="5">
        <f t="shared" si="1"/>
        <v>40</v>
      </c>
      <c r="M19" s="6"/>
      <c r="N19" s="14">
        <f t="shared" si="2"/>
        <v>35</v>
      </c>
      <c r="O19" s="17">
        <f t="shared" si="3"/>
        <v>7</v>
      </c>
      <c r="P19" s="9"/>
      <c r="Q19" s="17">
        <f t="shared" si="4"/>
        <v>2.4619929833199976E-3</v>
      </c>
      <c r="R19" s="9"/>
    </row>
    <row r="20" spans="1:18" ht="15.75" x14ac:dyDescent="0.2">
      <c r="A20" s="1" t="s">
        <v>1</v>
      </c>
      <c r="B20" s="1" t="s">
        <v>17</v>
      </c>
      <c r="C20" s="3">
        <v>4</v>
      </c>
      <c r="D20" s="3">
        <v>4</v>
      </c>
      <c r="E20" s="3">
        <v>1</v>
      </c>
      <c r="F20" s="3">
        <v>0</v>
      </c>
      <c r="G20" s="5">
        <f t="shared" si="0"/>
        <v>9</v>
      </c>
      <c r="H20" s="3">
        <v>0</v>
      </c>
      <c r="I20" s="3">
        <v>1</v>
      </c>
      <c r="J20" s="3">
        <v>1</v>
      </c>
      <c r="K20" s="3">
        <v>1</v>
      </c>
      <c r="L20" s="5">
        <f t="shared" si="1"/>
        <v>3</v>
      </c>
      <c r="M20" s="6"/>
      <c r="N20" s="14">
        <f t="shared" si="2"/>
        <v>-6</v>
      </c>
      <c r="O20" s="17">
        <f t="shared" si="3"/>
        <v>-0.66666666666666663</v>
      </c>
      <c r="P20" s="9"/>
      <c r="Q20" s="17">
        <f t="shared" si="4"/>
        <v>1.8464947374899983E-4</v>
      </c>
      <c r="R20" s="9"/>
    </row>
    <row r="21" spans="1:18" ht="15.75" x14ac:dyDescent="0.25">
      <c r="A21" s="24" t="s">
        <v>1</v>
      </c>
      <c r="B21" s="24" t="s">
        <v>0</v>
      </c>
      <c r="C21" s="25">
        <v>2831</v>
      </c>
      <c r="D21" s="25">
        <v>2608</v>
      </c>
      <c r="E21" s="25">
        <v>2701</v>
      </c>
      <c r="F21" s="25">
        <v>2027</v>
      </c>
      <c r="G21" s="25">
        <f t="shared" si="0"/>
        <v>10167</v>
      </c>
      <c r="H21" s="25">
        <v>3919</v>
      </c>
      <c r="I21" s="25">
        <v>4618</v>
      </c>
      <c r="J21" s="25">
        <v>3883</v>
      </c>
      <c r="K21" s="25">
        <v>3827</v>
      </c>
      <c r="L21" s="25">
        <f t="shared" si="1"/>
        <v>16247</v>
      </c>
      <c r="M21" s="6"/>
      <c r="N21" s="26">
        <f t="shared" si="2"/>
        <v>6080</v>
      </c>
      <c r="O21" s="27">
        <f t="shared" si="3"/>
        <v>0.5980131798957411</v>
      </c>
      <c r="P21" s="9"/>
      <c r="Q21" s="27">
        <f t="shared" si="4"/>
        <v>1</v>
      </c>
      <c r="R21" s="9"/>
    </row>
    <row r="22" spans="1:18" ht="15.75" x14ac:dyDescent="0.2">
      <c r="A22" s="1" t="s">
        <v>18</v>
      </c>
      <c r="B22" s="1" t="s">
        <v>19</v>
      </c>
      <c r="C22" s="3">
        <v>56</v>
      </c>
      <c r="D22" s="3">
        <v>40</v>
      </c>
      <c r="E22" s="3">
        <v>44</v>
      </c>
      <c r="F22" s="3">
        <v>51</v>
      </c>
      <c r="G22" s="5">
        <f t="shared" si="0"/>
        <v>191</v>
      </c>
      <c r="H22" s="3">
        <v>65</v>
      </c>
      <c r="I22" s="3">
        <v>42</v>
      </c>
      <c r="J22" s="3">
        <v>60</v>
      </c>
      <c r="K22" s="3">
        <v>51</v>
      </c>
      <c r="L22" s="5">
        <f t="shared" si="1"/>
        <v>218</v>
      </c>
      <c r="M22" s="6"/>
      <c r="N22" s="14">
        <f t="shared" si="2"/>
        <v>27</v>
      </c>
      <c r="O22" s="17">
        <f t="shared" si="3"/>
        <v>0.14136125654450263</v>
      </c>
      <c r="P22" s="9"/>
      <c r="Q22" s="17">
        <f>+L22/$L$24</f>
        <v>0.42745098039215684</v>
      </c>
      <c r="R22" s="9"/>
    </row>
    <row r="23" spans="1:18" ht="15.75" x14ac:dyDescent="0.2">
      <c r="A23" s="1" t="s">
        <v>18</v>
      </c>
      <c r="B23" s="1" t="s">
        <v>20</v>
      </c>
      <c r="C23" s="3">
        <v>51</v>
      </c>
      <c r="D23" s="3">
        <v>50</v>
      </c>
      <c r="E23" s="3">
        <v>207</v>
      </c>
      <c r="F23" s="3">
        <v>66</v>
      </c>
      <c r="G23" s="5">
        <f t="shared" si="0"/>
        <v>374</v>
      </c>
      <c r="H23" s="3">
        <v>71</v>
      </c>
      <c r="I23" s="3">
        <v>86</v>
      </c>
      <c r="J23" s="3">
        <v>73</v>
      </c>
      <c r="K23" s="3">
        <v>62</v>
      </c>
      <c r="L23" s="5">
        <f t="shared" si="1"/>
        <v>292</v>
      </c>
      <c r="M23" s="6"/>
      <c r="N23" s="14">
        <f t="shared" si="2"/>
        <v>-82</v>
      </c>
      <c r="O23" s="17">
        <f t="shared" si="3"/>
        <v>-0.21925133689839571</v>
      </c>
      <c r="P23" s="9"/>
      <c r="Q23" s="17">
        <f t="shared" ref="Q23:Q24" si="5">+L23/$L$24</f>
        <v>0.5725490196078431</v>
      </c>
      <c r="R23" s="9"/>
    </row>
    <row r="24" spans="1:18" ht="15.75" x14ac:dyDescent="0.25">
      <c r="A24" s="24" t="s">
        <v>18</v>
      </c>
      <c r="B24" s="24" t="s">
        <v>0</v>
      </c>
      <c r="C24" s="25">
        <v>107</v>
      </c>
      <c r="D24" s="25">
        <v>90</v>
      </c>
      <c r="E24" s="25">
        <v>251</v>
      </c>
      <c r="F24" s="25">
        <v>117</v>
      </c>
      <c r="G24" s="25">
        <f t="shared" si="0"/>
        <v>565</v>
      </c>
      <c r="H24" s="25">
        <v>136</v>
      </c>
      <c r="I24" s="25">
        <v>128</v>
      </c>
      <c r="J24" s="25">
        <v>133</v>
      </c>
      <c r="K24" s="25">
        <v>113</v>
      </c>
      <c r="L24" s="25">
        <f t="shared" si="1"/>
        <v>510</v>
      </c>
      <c r="M24" s="6"/>
      <c r="N24" s="26">
        <f t="shared" si="2"/>
        <v>-55</v>
      </c>
      <c r="O24" s="27">
        <f t="shared" si="3"/>
        <v>-9.7345132743362831E-2</v>
      </c>
      <c r="P24" s="9"/>
      <c r="Q24" s="27">
        <f t="shared" si="5"/>
        <v>1</v>
      </c>
      <c r="R24" s="9"/>
    </row>
    <row r="25" spans="1:18" ht="15.75" x14ac:dyDescent="0.2">
      <c r="A25" s="1" t="s">
        <v>21</v>
      </c>
      <c r="B25" s="1" t="s">
        <v>22</v>
      </c>
      <c r="C25" s="3">
        <v>267</v>
      </c>
      <c r="D25" s="3">
        <v>320</v>
      </c>
      <c r="E25" s="3">
        <v>274</v>
      </c>
      <c r="F25" s="3">
        <v>212</v>
      </c>
      <c r="G25" s="5">
        <f t="shared" si="0"/>
        <v>1073</v>
      </c>
      <c r="H25" s="3">
        <v>301</v>
      </c>
      <c r="I25" s="3">
        <v>266</v>
      </c>
      <c r="J25" s="3">
        <v>313</v>
      </c>
      <c r="K25" s="3">
        <v>270</v>
      </c>
      <c r="L25" s="5">
        <f t="shared" si="1"/>
        <v>1150</v>
      </c>
      <c r="M25" s="6"/>
      <c r="N25" s="14">
        <f t="shared" si="2"/>
        <v>77</v>
      </c>
      <c r="O25" s="17">
        <f t="shared" si="3"/>
        <v>7.1761416589002799E-2</v>
      </c>
      <c r="P25" s="9"/>
      <c r="Q25" s="17">
        <f>L25/$L$34</f>
        <v>0.33256217466743782</v>
      </c>
      <c r="R25" s="9"/>
    </row>
    <row r="26" spans="1:18" ht="15.75" x14ac:dyDescent="0.2">
      <c r="A26" s="1" t="s">
        <v>21</v>
      </c>
      <c r="B26" s="1" t="s">
        <v>23</v>
      </c>
      <c r="C26" s="3">
        <v>99</v>
      </c>
      <c r="D26" s="3">
        <v>109</v>
      </c>
      <c r="E26" s="3">
        <v>93</v>
      </c>
      <c r="F26" s="3">
        <v>57</v>
      </c>
      <c r="G26" s="5">
        <f t="shared" si="0"/>
        <v>358</v>
      </c>
      <c r="H26" s="3">
        <v>67</v>
      </c>
      <c r="I26" s="3">
        <v>80</v>
      </c>
      <c r="J26" s="3">
        <v>50</v>
      </c>
      <c r="K26" s="3">
        <v>88</v>
      </c>
      <c r="L26" s="5">
        <f t="shared" si="1"/>
        <v>285</v>
      </c>
      <c r="M26" s="6"/>
      <c r="N26" s="14">
        <f t="shared" si="2"/>
        <v>-73</v>
      </c>
      <c r="O26" s="17">
        <f t="shared" si="3"/>
        <v>-0.20391061452513967</v>
      </c>
      <c r="P26" s="9"/>
      <c r="Q26" s="17">
        <f t="shared" ref="Q26:Q34" si="6">L26/$L$34</f>
        <v>8.2417582417582416E-2</v>
      </c>
      <c r="R26" s="9"/>
    </row>
    <row r="27" spans="1:18" ht="15.75" x14ac:dyDescent="0.2">
      <c r="A27" s="1" t="s">
        <v>21</v>
      </c>
      <c r="B27" s="1" t="s">
        <v>24</v>
      </c>
      <c r="C27" s="3">
        <v>20</v>
      </c>
      <c r="D27" s="3">
        <v>15</v>
      </c>
      <c r="E27" s="3">
        <v>14</v>
      </c>
      <c r="F27" s="3">
        <v>21</v>
      </c>
      <c r="G27" s="5">
        <f t="shared" si="0"/>
        <v>70</v>
      </c>
      <c r="H27" s="3">
        <v>26</v>
      </c>
      <c r="I27" s="3">
        <v>16</v>
      </c>
      <c r="J27" s="3">
        <v>35</v>
      </c>
      <c r="K27" s="3">
        <v>27</v>
      </c>
      <c r="L27" s="5">
        <f t="shared" si="1"/>
        <v>104</v>
      </c>
      <c r="M27" s="6"/>
      <c r="N27" s="14">
        <f t="shared" si="2"/>
        <v>34</v>
      </c>
      <c r="O27" s="17">
        <f t="shared" si="3"/>
        <v>0.48571428571428571</v>
      </c>
      <c r="P27" s="9"/>
      <c r="Q27" s="17">
        <f t="shared" si="6"/>
        <v>3.007518796992481E-2</v>
      </c>
      <c r="R27" s="9"/>
    </row>
    <row r="28" spans="1:18" ht="15.75" x14ac:dyDescent="0.2">
      <c r="A28" s="1" t="s">
        <v>21</v>
      </c>
      <c r="B28" s="1" t="s">
        <v>25</v>
      </c>
      <c r="C28" s="3">
        <v>28</v>
      </c>
      <c r="D28" s="3">
        <v>31</v>
      </c>
      <c r="E28" s="3">
        <v>28</v>
      </c>
      <c r="F28" s="3">
        <v>17</v>
      </c>
      <c r="G28" s="5">
        <f t="shared" si="0"/>
        <v>104</v>
      </c>
      <c r="H28" s="3">
        <v>23</v>
      </c>
      <c r="I28" s="3">
        <v>36</v>
      </c>
      <c r="J28" s="3">
        <v>24</v>
      </c>
      <c r="K28" s="3">
        <v>71</v>
      </c>
      <c r="L28" s="5">
        <f t="shared" si="1"/>
        <v>154</v>
      </c>
      <c r="M28" s="6"/>
      <c r="N28" s="14">
        <f t="shared" si="2"/>
        <v>50</v>
      </c>
      <c r="O28" s="17">
        <f t="shared" si="3"/>
        <v>0.48076923076923078</v>
      </c>
      <c r="P28" s="9"/>
      <c r="Q28" s="17">
        <f t="shared" si="6"/>
        <v>4.4534412955465584E-2</v>
      </c>
      <c r="R28" s="9"/>
    </row>
    <row r="29" spans="1:18" ht="15.75" x14ac:dyDescent="0.2">
      <c r="A29" s="1" t="s">
        <v>21</v>
      </c>
      <c r="B29" s="1" t="s">
        <v>26</v>
      </c>
      <c r="C29" s="3">
        <v>6</v>
      </c>
      <c r="D29" s="3">
        <v>6</v>
      </c>
      <c r="E29" s="3">
        <v>5</v>
      </c>
      <c r="F29" s="3">
        <v>2</v>
      </c>
      <c r="G29" s="5">
        <f t="shared" si="0"/>
        <v>19</v>
      </c>
      <c r="H29" s="3">
        <v>5</v>
      </c>
      <c r="I29" s="3">
        <v>6</v>
      </c>
      <c r="J29" s="3">
        <v>16</v>
      </c>
      <c r="K29" s="3">
        <v>13</v>
      </c>
      <c r="L29" s="5">
        <f t="shared" si="1"/>
        <v>40</v>
      </c>
      <c r="M29" s="6"/>
      <c r="N29" s="14">
        <f t="shared" si="2"/>
        <v>21</v>
      </c>
      <c r="O29" s="17">
        <f t="shared" si="3"/>
        <v>1.1052631578947369</v>
      </c>
      <c r="P29" s="9"/>
      <c r="Q29" s="17">
        <f t="shared" si="6"/>
        <v>1.156737998843262E-2</v>
      </c>
      <c r="R29" s="9"/>
    </row>
    <row r="30" spans="1:18" ht="15.75" x14ac:dyDescent="0.2">
      <c r="A30" s="1" t="s">
        <v>21</v>
      </c>
      <c r="B30" s="1" t="s">
        <v>27</v>
      </c>
      <c r="C30" s="3">
        <v>51</v>
      </c>
      <c r="D30" s="3">
        <v>79</v>
      </c>
      <c r="E30" s="3">
        <v>132</v>
      </c>
      <c r="F30" s="3">
        <v>94</v>
      </c>
      <c r="G30" s="5">
        <f t="shared" si="0"/>
        <v>356</v>
      </c>
      <c r="H30" s="3">
        <v>67</v>
      </c>
      <c r="I30" s="3">
        <v>88</v>
      </c>
      <c r="J30" s="3">
        <v>206</v>
      </c>
      <c r="K30" s="3">
        <v>289</v>
      </c>
      <c r="L30" s="5">
        <f t="shared" si="1"/>
        <v>650</v>
      </c>
      <c r="M30" s="6"/>
      <c r="N30" s="14">
        <f t="shared" si="2"/>
        <v>294</v>
      </c>
      <c r="O30" s="17">
        <f t="shared" si="3"/>
        <v>0.8258426966292135</v>
      </c>
      <c r="P30" s="9"/>
      <c r="Q30" s="17">
        <f t="shared" si="6"/>
        <v>0.18796992481203006</v>
      </c>
      <c r="R30" s="9"/>
    </row>
    <row r="31" spans="1:18" ht="15.75" x14ac:dyDescent="0.2">
      <c r="A31" s="1" t="s">
        <v>21</v>
      </c>
      <c r="B31" s="1" t="s">
        <v>28</v>
      </c>
      <c r="C31" s="3">
        <v>36</v>
      </c>
      <c r="D31" s="3">
        <v>46</v>
      </c>
      <c r="E31" s="3">
        <v>37</v>
      </c>
      <c r="F31" s="3">
        <v>11</v>
      </c>
      <c r="G31" s="5">
        <f t="shared" si="0"/>
        <v>130</v>
      </c>
      <c r="H31" s="3">
        <v>6</v>
      </c>
      <c r="I31" s="3">
        <v>12</v>
      </c>
      <c r="J31" s="3">
        <v>8</v>
      </c>
      <c r="K31" s="3">
        <v>22</v>
      </c>
      <c r="L31" s="5">
        <f t="shared" si="1"/>
        <v>48</v>
      </c>
      <c r="M31" s="6"/>
      <c r="N31" s="14">
        <f t="shared" si="2"/>
        <v>-82</v>
      </c>
      <c r="O31" s="17">
        <f t="shared" si="3"/>
        <v>-0.63076923076923075</v>
      </c>
      <c r="P31" s="9"/>
      <c r="Q31" s="17">
        <f t="shared" si="6"/>
        <v>1.3880855986119144E-2</v>
      </c>
      <c r="R31" s="9"/>
    </row>
    <row r="32" spans="1:18" ht="15.75" x14ac:dyDescent="0.2">
      <c r="A32" s="1" t="s">
        <v>21</v>
      </c>
      <c r="B32" s="1" t="s">
        <v>29</v>
      </c>
      <c r="C32" s="3">
        <v>149</v>
      </c>
      <c r="D32" s="3">
        <v>190</v>
      </c>
      <c r="E32" s="3">
        <v>132</v>
      </c>
      <c r="F32" s="3">
        <v>130</v>
      </c>
      <c r="G32" s="5">
        <f t="shared" si="0"/>
        <v>601</v>
      </c>
      <c r="H32" s="3">
        <v>190</v>
      </c>
      <c r="I32" s="3">
        <v>162</v>
      </c>
      <c r="J32" s="3">
        <v>209</v>
      </c>
      <c r="K32" s="3">
        <v>243</v>
      </c>
      <c r="L32" s="5">
        <f t="shared" si="1"/>
        <v>804</v>
      </c>
      <c r="M32" s="6"/>
      <c r="N32" s="14">
        <f t="shared" si="2"/>
        <v>203</v>
      </c>
      <c r="O32" s="17">
        <f t="shared" si="3"/>
        <v>0.33777038269550747</v>
      </c>
      <c r="P32" s="9"/>
      <c r="Q32" s="17">
        <f t="shared" si="6"/>
        <v>0.23250433776749566</v>
      </c>
      <c r="R32" s="9"/>
    </row>
    <row r="33" spans="1:18" ht="15.75" x14ac:dyDescent="0.2">
      <c r="A33" s="1" t="s">
        <v>21</v>
      </c>
      <c r="B33" s="1" t="s">
        <v>30</v>
      </c>
      <c r="C33" s="3">
        <v>33</v>
      </c>
      <c r="D33" s="3">
        <v>23</v>
      </c>
      <c r="E33" s="3">
        <v>43</v>
      </c>
      <c r="F33" s="3">
        <v>16</v>
      </c>
      <c r="G33" s="5">
        <f t="shared" si="0"/>
        <v>115</v>
      </c>
      <c r="H33" s="3">
        <v>11</v>
      </c>
      <c r="I33" s="3">
        <v>43</v>
      </c>
      <c r="J33" s="3">
        <v>101</v>
      </c>
      <c r="K33" s="3">
        <v>68</v>
      </c>
      <c r="L33" s="5">
        <f t="shared" si="1"/>
        <v>223</v>
      </c>
      <c r="M33" s="6"/>
      <c r="N33" s="14">
        <f t="shared" si="2"/>
        <v>108</v>
      </c>
      <c r="O33" s="17">
        <f t="shared" si="3"/>
        <v>0.93913043478260871</v>
      </c>
      <c r="P33" s="9"/>
      <c r="Q33" s="17">
        <f t="shared" si="6"/>
        <v>6.448814343551186E-2</v>
      </c>
      <c r="R33" s="9"/>
    </row>
    <row r="34" spans="1:18" ht="15.75" x14ac:dyDescent="0.25">
      <c r="A34" s="24" t="s">
        <v>21</v>
      </c>
      <c r="B34" s="24" t="s">
        <v>0</v>
      </c>
      <c r="C34" s="25">
        <v>689</v>
      </c>
      <c r="D34" s="25">
        <v>819</v>
      </c>
      <c r="E34" s="25">
        <v>758</v>
      </c>
      <c r="F34" s="25">
        <v>560</v>
      </c>
      <c r="G34" s="25">
        <f t="shared" si="0"/>
        <v>2826</v>
      </c>
      <c r="H34" s="25">
        <v>696</v>
      </c>
      <c r="I34" s="25">
        <v>709</v>
      </c>
      <c r="J34" s="25">
        <v>962</v>
      </c>
      <c r="K34" s="25">
        <v>1091</v>
      </c>
      <c r="L34" s="25">
        <f t="shared" si="1"/>
        <v>3458</v>
      </c>
      <c r="M34" s="6"/>
      <c r="N34" s="26">
        <f t="shared" si="2"/>
        <v>632</v>
      </c>
      <c r="O34" s="27">
        <f t="shared" si="3"/>
        <v>0.22363765038924274</v>
      </c>
      <c r="P34" s="9"/>
      <c r="Q34" s="27">
        <f t="shared" si="6"/>
        <v>1</v>
      </c>
      <c r="R34" s="9"/>
    </row>
    <row r="35" spans="1:18" ht="15.75" x14ac:dyDescent="0.2">
      <c r="A35" s="1" t="s">
        <v>31</v>
      </c>
      <c r="B35" s="1" t="s">
        <v>32</v>
      </c>
      <c r="C35" s="3">
        <v>214</v>
      </c>
      <c r="D35" s="3">
        <v>287</v>
      </c>
      <c r="E35" s="3">
        <v>190</v>
      </c>
      <c r="F35" s="3">
        <v>168</v>
      </c>
      <c r="G35" s="5">
        <f t="shared" si="0"/>
        <v>859</v>
      </c>
      <c r="H35" s="3">
        <v>288</v>
      </c>
      <c r="I35" s="3">
        <v>266</v>
      </c>
      <c r="J35" s="3">
        <v>200</v>
      </c>
      <c r="K35" s="3">
        <v>298</v>
      </c>
      <c r="L35" s="5">
        <f t="shared" si="1"/>
        <v>1052</v>
      </c>
      <c r="M35" s="6"/>
      <c r="N35" s="14">
        <f t="shared" si="2"/>
        <v>193</v>
      </c>
      <c r="O35" s="17">
        <f t="shared" si="3"/>
        <v>0.22467986030267753</v>
      </c>
      <c r="P35" s="9"/>
      <c r="Q35" s="17">
        <f>L35/$L$42</f>
        <v>0.70651443922095369</v>
      </c>
      <c r="R35" s="9"/>
    </row>
    <row r="36" spans="1:18" ht="15.75" x14ac:dyDescent="0.2">
      <c r="A36" s="1" t="s">
        <v>31</v>
      </c>
      <c r="B36" s="1" t="s">
        <v>33</v>
      </c>
      <c r="C36" s="3">
        <v>23</v>
      </c>
      <c r="D36" s="3">
        <v>25</v>
      </c>
      <c r="E36" s="3">
        <v>17</v>
      </c>
      <c r="F36" s="3">
        <v>4</v>
      </c>
      <c r="G36" s="5">
        <f t="shared" si="0"/>
        <v>69</v>
      </c>
      <c r="H36" s="3">
        <v>4</v>
      </c>
      <c r="I36" s="3">
        <v>1</v>
      </c>
      <c r="J36" s="3">
        <v>7</v>
      </c>
      <c r="K36" s="3">
        <v>8</v>
      </c>
      <c r="L36" s="5">
        <f t="shared" si="1"/>
        <v>20</v>
      </c>
      <c r="M36" s="6"/>
      <c r="N36" s="14">
        <f t="shared" si="2"/>
        <v>-49</v>
      </c>
      <c r="O36" s="17">
        <f t="shared" si="3"/>
        <v>-0.71014492753623193</v>
      </c>
      <c r="P36" s="9"/>
      <c r="Q36" s="17">
        <f t="shared" ref="Q36:Q42" si="7">L36/$L$42</f>
        <v>1.3431833445265278E-2</v>
      </c>
      <c r="R36" s="9"/>
    </row>
    <row r="37" spans="1:18" ht="15.75" x14ac:dyDescent="0.2">
      <c r="A37" s="1" t="s">
        <v>31</v>
      </c>
      <c r="B37" s="1" t="s">
        <v>34</v>
      </c>
      <c r="C37" s="3">
        <v>0</v>
      </c>
      <c r="D37" s="3">
        <v>6</v>
      </c>
      <c r="E37" s="3">
        <v>2</v>
      </c>
      <c r="F37" s="3">
        <v>2</v>
      </c>
      <c r="G37" s="5">
        <f t="shared" si="0"/>
        <v>10</v>
      </c>
      <c r="H37" s="3">
        <v>1</v>
      </c>
      <c r="I37" s="3">
        <v>2</v>
      </c>
      <c r="J37" s="3">
        <v>1</v>
      </c>
      <c r="K37" s="3">
        <v>3</v>
      </c>
      <c r="L37" s="5">
        <f t="shared" si="1"/>
        <v>7</v>
      </c>
      <c r="M37" s="6"/>
      <c r="N37" s="14">
        <f t="shared" si="2"/>
        <v>-3</v>
      </c>
      <c r="O37" s="17">
        <f t="shared" si="3"/>
        <v>-0.3</v>
      </c>
      <c r="P37" s="9"/>
      <c r="Q37" s="17">
        <f t="shared" si="7"/>
        <v>4.7011417058428475E-3</v>
      </c>
      <c r="R37" s="9"/>
    </row>
    <row r="38" spans="1:18" ht="15.75" x14ac:dyDescent="0.2">
      <c r="A38" s="1" t="s">
        <v>31</v>
      </c>
      <c r="B38" s="1" t="s">
        <v>35</v>
      </c>
      <c r="C38" s="3">
        <v>26</v>
      </c>
      <c r="D38" s="3">
        <v>21</v>
      </c>
      <c r="E38" s="3">
        <v>16</v>
      </c>
      <c r="F38" s="3">
        <v>23</v>
      </c>
      <c r="G38" s="5">
        <f t="shared" si="0"/>
        <v>86</v>
      </c>
      <c r="H38" s="3">
        <v>15</v>
      </c>
      <c r="I38" s="3">
        <v>23</v>
      </c>
      <c r="J38" s="3">
        <v>35</v>
      </c>
      <c r="K38" s="3">
        <v>15</v>
      </c>
      <c r="L38" s="5">
        <f t="shared" si="1"/>
        <v>88</v>
      </c>
      <c r="M38" s="6"/>
      <c r="N38" s="14">
        <f t="shared" si="2"/>
        <v>2</v>
      </c>
      <c r="O38" s="17">
        <f t="shared" si="3"/>
        <v>2.3255813953488372E-2</v>
      </c>
      <c r="P38" s="9"/>
      <c r="Q38" s="17">
        <f t="shared" si="7"/>
        <v>5.9100067159167227E-2</v>
      </c>
      <c r="R38" s="9"/>
    </row>
    <row r="39" spans="1:18" ht="15.75" x14ac:dyDescent="0.2">
      <c r="A39" s="1" t="s">
        <v>31</v>
      </c>
      <c r="B39" s="1" t="s">
        <v>36</v>
      </c>
      <c r="C39" s="3">
        <v>15</v>
      </c>
      <c r="D39" s="3">
        <v>11</v>
      </c>
      <c r="E39" s="3">
        <v>19</v>
      </c>
      <c r="F39" s="3">
        <v>3</v>
      </c>
      <c r="G39" s="5">
        <f t="shared" si="0"/>
        <v>48</v>
      </c>
      <c r="H39" s="3">
        <v>5</v>
      </c>
      <c r="I39" s="3">
        <v>13</v>
      </c>
      <c r="J39" s="3">
        <v>15</v>
      </c>
      <c r="K39" s="3">
        <v>12</v>
      </c>
      <c r="L39" s="5">
        <f t="shared" si="1"/>
        <v>45</v>
      </c>
      <c r="M39" s="6"/>
      <c r="N39" s="14">
        <f t="shared" si="2"/>
        <v>-3</v>
      </c>
      <c r="O39" s="17">
        <f t="shared" si="3"/>
        <v>-6.25E-2</v>
      </c>
      <c r="P39" s="9"/>
      <c r="Q39" s="17">
        <f t="shared" si="7"/>
        <v>3.0221625251846879E-2</v>
      </c>
      <c r="R39" s="9"/>
    </row>
    <row r="40" spans="1:18" ht="15.75" x14ac:dyDescent="0.2">
      <c r="A40" s="1" t="s">
        <v>31</v>
      </c>
      <c r="B40" s="1" t="s">
        <v>37</v>
      </c>
      <c r="C40" s="3">
        <v>17</v>
      </c>
      <c r="D40" s="3">
        <v>8</v>
      </c>
      <c r="E40" s="3">
        <v>21</v>
      </c>
      <c r="F40" s="3">
        <v>25</v>
      </c>
      <c r="G40" s="5">
        <f t="shared" si="0"/>
        <v>71</v>
      </c>
      <c r="H40" s="3">
        <v>24</v>
      </c>
      <c r="I40" s="3">
        <v>27</v>
      </c>
      <c r="J40" s="3">
        <v>29</v>
      </c>
      <c r="K40" s="3">
        <v>37</v>
      </c>
      <c r="L40" s="5">
        <f t="shared" si="1"/>
        <v>117</v>
      </c>
      <c r="M40" s="6"/>
      <c r="N40" s="14">
        <f t="shared" si="2"/>
        <v>46</v>
      </c>
      <c r="O40" s="17">
        <f t="shared" si="3"/>
        <v>0.647887323943662</v>
      </c>
      <c r="P40" s="9"/>
      <c r="Q40" s="17">
        <f t="shared" si="7"/>
        <v>7.8576225654801879E-2</v>
      </c>
      <c r="R40" s="9"/>
    </row>
    <row r="41" spans="1:18" ht="15.75" x14ac:dyDescent="0.2">
      <c r="A41" s="1" t="s">
        <v>31</v>
      </c>
      <c r="B41" s="1" t="s">
        <v>38</v>
      </c>
      <c r="C41" s="3">
        <v>61</v>
      </c>
      <c r="D41" s="3">
        <v>51</v>
      </c>
      <c r="E41" s="3">
        <v>50</v>
      </c>
      <c r="F41" s="3">
        <v>48</v>
      </c>
      <c r="G41" s="5">
        <f t="shared" si="0"/>
        <v>210</v>
      </c>
      <c r="H41" s="3">
        <v>49</v>
      </c>
      <c r="I41" s="3">
        <v>39</v>
      </c>
      <c r="J41" s="3">
        <v>34</v>
      </c>
      <c r="K41" s="3">
        <v>38</v>
      </c>
      <c r="L41" s="5">
        <f t="shared" si="1"/>
        <v>160</v>
      </c>
      <c r="M41" s="6"/>
      <c r="N41" s="14">
        <f t="shared" si="2"/>
        <v>-50</v>
      </c>
      <c r="O41" s="17">
        <f t="shared" si="3"/>
        <v>-0.23809523809523808</v>
      </c>
      <c r="P41" s="9"/>
      <c r="Q41" s="17">
        <f t="shared" si="7"/>
        <v>0.10745466756212223</v>
      </c>
      <c r="R41" s="9"/>
    </row>
    <row r="42" spans="1:18" ht="15.75" x14ac:dyDescent="0.25">
      <c r="A42" s="24" t="s">
        <v>31</v>
      </c>
      <c r="B42" s="24" t="s">
        <v>0</v>
      </c>
      <c r="C42" s="25">
        <v>356</v>
      </c>
      <c r="D42" s="25">
        <v>409</v>
      </c>
      <c r="E42" s="25">
        <v>315</v>
      </c>
      <c r="F42" s="25">
        <v>273</v>
      </c>
      <c r="G42" s="25">
        <f t="shared" si="0"/>
        <v>1353</v>
      </c>
      <c r="H42" s="25">
        <v>386</v>
      </c>
      <c r="I42" s="25">
        <v>371</v>
      </c>
      <c r="J42" s="25">
        <v>321</v>
      </c>
      <c r="K42" s="25">
        <v>411</v>
      </c>
      <c r="L42" s="25">
        <f t="shared" si="1"/>
        <v>1489</v>
      </c>
      <c r="M42" s="6"/>
      <c r="N42" s="26">
        <f t="shared" si="2"/>
        <v>136</v>
      </c>
      <c r="O42" s="27">
        <f t="shared" si="3"/>
        <v>0.10051736881005174</v>
      </c>
      <c r="P42" s="9"/>
      <c r="Q42" s="27">
        <f t="shared" si="7"/>
        <v>1</v>
      </c>
      <c r="R42" s="9"/>
    </row>
    <row r="43" spans="1:18" ht="15.75" x14ac:dyDescent="0.2">
      <c r="A43" s="1" t="s">
        <v>39</v>
      </c>
      <c r="B43" s="1" t="s">
        <v>40</v>
      </c>
      <c r="C43" s="3">
        <v>1127</v>
      </c>
      <c r="D43" s="3">
        <v>740</v>
      </c>
      <c r="E43" s="3">
        <v>720</v>
      </c>
      <c r="F43" s="3">
        <v>0</v>
      </c>
      <c r="G43" s="5">
        <f t="shared" si="0"/>
        <v>2587</v>
      </c>
      <c r="H43" s="3">
        <v>0</v>
      </c>
      <c r="I43" s="3">
        <v>0</v>
      </c>
      <c r="J43" s="3">
        <v>0</v>
      </c>
      <c r="K43" s="3">
        <v>0</v>
      </c>
      <c r="L43" s="5">
        <f t="shared" si="1"/>
        <v>0</v>
      </c>
      <c r="M43" s="6"/>
      <c r="N43" s="14">
        <f t="shared" si="2"/>
        <v>-2587</v>
      </c>
      <c r="O43" s="17">
        <f t="shared" si="3"/>
        <v>-1</v>
      </c>
      <c r="P43" s="9"/>
      <c r="Q43" s="17">
        <f>L43/$L$54</f>
        <v>0</v>
      </c>
      <c r="R43" s="9"/>
    </row>
    <row r="44" spans="1:18" ht="15.75" x14ac:dyDescent="0.2">
      <c r="A44" s="1" t="s">
        <v>39</v>
      </c>
      <c r="B44" s="1" t="s">
        <v>41</v>
      </c>
      <c r="C44" s="3">
        <v>0</v>
      </c>
      <c r="D44" s="3">
        <v>0</v>
      </c>
      <c r="E44" s="3">
        <v>69</v>
      </c>
      <c r="F44" s="3">
        <v>67</v>
      </c>
      <c r="G44" s="5">
        <f t="shared" si="0"/>
        <v>136</v>
      </c>
      <c r="H44" s="3">
        <v>2</v>
      </c>
      <c r="I44" s="3">
        <v>2</v>
      </c>
      <c r="J44" s="3">
        <v>6</v>
      </c>
      <c r="K44" s="3">
        <v>4</v>
      </c>
      <c r="L44" s="5">
        <f t="shared" si="1"/>
        <v>14</v>
      </c>
      <c r="M44" s="6"/>
      <c r="N44" s="14">
        <f t="shared" si="2"/>
        <v>-122</v>
      </c>
      <c r="O44" s="17">
        <f t="shared" si="3"/>
        <v>-0.8970588235294118</v>
      </c>
      <c r="P44" s="9"/>
      <c r="Q44" s="17">
        <f t="shared" ref="Q44:Q54" si="8">L44/$L$54</f>
        <v>1.1271234200144916E-3</v>
      </c>
      <c r="R44" s="9"/>
    </row>
    <row r="45" spans="1:18" ht="15.75" x14ac:dyDescent="0.2">
      <c r="A45" s="1" t="s">
        <v>39</v>
      </c>
      <c r="B45" s="1" t="s">
        <v>42</v>
      </c>
      <c r="C45" s="3">
        <v>145</v>
      </c>
      <c r="D45" s="3">
        <v>180</v>
      </c>
      <c r="E45" s="3">
        <v>267</v>
      </c>
      <c r="F45" s="3">
        <v>62</v>
      </c>
      <c r="G45" s="5">
        <f t="shared" si="0"/>
        <v>654</v>
      </c>
      <c r="H45" s="3">
        <v>62</v>
      </c>
      <c r="I45" s="3">
        <v>55</v>
      </c>
      <c r="J45" s="3">
        <v>118</v>
      </c>
      <c r="K45" s="3">
        <v>158</v>
      </c>
      <c r="L45" s="5">
        <f t="shared" si="1"/>
        <v>393</v>
      </c>
      <c r="M45" s="6"/>
      <c r="N45" s="14">
        <f t="shared" si="2"/>
        <v>-261</v>
      </c>
      <c r="O45" s="17">
        <f t="shared" si="3"/>
        <v>-0.39908256880733944</v>
      </c>
      <c r="P45" s="9"/>
      <c r="Q45" s="17">
        <f t="shared" si="8"/>
        <v>3.1639964576121088E-2</v>
      </c>
      <c r="R45" s="9"/>
    </row>
    <row r="46" spans="1:18" ht="15.75" x14ac:dyDescent="0.2">
      <c r="A46" s="1" t="s">
        <v>39</v>
      </c>
      <c r="B46" s="1" t="s">
        <v>43</v>
      </c>
      <c r="C46" s="3">
        <v>187</v>
      </c>
      <c r="D46" s="3">
        <v>200</v>
      </c>
      <c r="E46" s="3">
        <v>362</v>
      </c>
      <c r="F46" s="3">
        <v>204</v>
      </c>
      <c r="G46" s="5">
        <f t="shared" si="0"/>
        <v>953</v>
      </c>
      <c r="H46" s="3">
        <v>98</v>
      </c>
      <c r="I46" s="3">
        <v>44</v>
      </c>
      <c r="J46" s="3">
        <v>52</v>
      </c>
      <c r="K46" s="3">
        <v>2051</v>
      </c>
      <c r="L46" s="5">
        <f t="shared" si="1"/>
        <v>2245</v>
      </c>
      <c r="M46" s="6"/>
      <c r="N46" s="14">
        <f t="shared" si="2"/>
        <v>1292</v>
      </c>
      <c r="O46" s="17">
        <f t="shared" si="3"/>
        <v>1.3557187827911856</v>
      </c>
      <c r="P46" s="9"/>
      <c r="Q46" s="17">
        <f t="shared" si="8"/>
        <v>0.18074229128089525</v>
      </c>
      <c r="R46" s="9"/>
    </row>
    <row r="47" spans="1:18" ht="15.75" x14ac:dyDescent="0.2">
      <c r="A47" s="1" t="s">
        <v>39</v>
      </c>
      <c r="B47" s="1" t="s">
        <v>44</v>
      </c>
      <c r="C47" s="3">
        <v>27</v>
      </c>
      <c r="D47" s="3">
        <v>23</v>
      </c>
      <c r="E47" s="3">
        <v>24</v>
      </c>
      <c r="F47" s="3">
        <v>11</v>
      </c>
      <c r="G47" s="5">
        <f t="shared" si="0"/>
        <v>85</v>
      </c>
      <c r="H47" s="3">
        <v>38</v>
      </c>
      <c r="I47" s="3">
        <v>38</v>
      </c>
      <c r="J47" s="3">
        <v>39</v>
      </c>
      <c r="K47" s="3">
        <v>88</v>
      </c>
      <c r="L47" s="5">
        <f t="shared" si="1"/>
        <v>203</v>
      </c>
      <c r="M47" s="6"/>
      <c r="N47" s="14">
        <f t="shared" si="2"/>
        <v>118</v>
      </c>
      <c r="O47" s="17">
        <f t="shared" si="3"/>
        <v>1.388235294117647</v>
      </c>
      <c r="P47" s="9"/>
      <c r="Q47" s="17">
        <f t="shared" si="8"/>
        <v>1.6343289590210128E-2</v>
      </c>
      <c r="R47" s="9"/>
    </row>
    <row r="48" spans="1:18" ht="15.75" x14ac:dyDescent="0.2">
      <c r="A48" s="1" t="s">
        <v>39</v>
      </c>
      <c r="B48" s="1" t="s">
        <v>45</v>
      </c>
      <c r="C48" s="3">
        <v>88</v>
      </c>
      <c r="D48" s="3">
        <v>63</v>
      </c>
      <c r="E48" s="3">
        <v>55</v>
      </c>
      <c r="F48" s="3">
        <v>34</v>
      </c>
      <c r="G48" s="5">
        <f t="shared" si="0"/>
        <v>240</v>
      </c>
      <c r="H48" s="3">
        <v>70</v>
      </c>
      <c r="I48" s="3">
        <v>78</v>
      </c>
      <c r="J48" s="3">
        <v>35</v>
      </c>
      <c r="K48" s="3">
        <v>13</v>
      </c>
      <c r="L48" s="5">
        <f t="shared" si="1"/>
        <v>196</v>
      </c>
      <c r="M48" s="6"/>
      <c r="N48" s="14">
        <f t="shared" si="2"/>
        <v>-44</v>
      </c>
      <c r="O48" s="17">
        <f t="shared" si="3"/>
        <v>-0.18333333333333332</v>
      </c>
      <c r="P48" s="9"/>
      <c r="Q48" s="17">
        <f t="shared" si="8"/>
        <v>1.5779727880202883E-2</v>
      </c>
      <c r="R48" s="9"/>
    </row>
    <row r="49" spans="1:18" ht="15.75" x14ac:dyDescent="0.2">
      <c r="A49" s="1" t="s">
        <v>39</v>
      </c>
      <c r="B49" s="1" t="s">
        <v>46</v>
      </c>
      <c r="C49" s="3">
        <v>1032</v>
      </c>
      <c r="D49" s="3">
        <v>890</v>
      </c>
      <c r="E49" s="3">
        <v>2531</v>
      </c>
      <c r="F49" s="3">
        <v>1724</v>
      </c>
      <c r="G49" s="5">
        <f t="shared" si="0"/>
        <v>6177</v>
      </c>
      <c r="H49" s="3">
        <v>2790</v>
      </c>
      <c r="I49" s="3">
        <v>2289</v>
      </c>
      <c r="J49" s="3">
        <v>1944</v>
      </c>
      <c r="K49" s="3">
        <v>257</v>
      </c>
      <c r="L49" s="5">
        <f t="shared" si="1"/>
        <v>7280</v>
      </c>
      <c r="M49" s="6"/>
      <c r="N49" s="14">
        <f t="shared" si="2"/>
        <v>1103</v>
      </c>
      <c r="O49" s="17">
        <f t="shared" si="3"/>
        <v>0.17856564675408773</v>
      </c>
      <c r="P49" s="9"/>
      <c r="Q49" s="17">
        <f t="shared" si="8"/>
        <v>0.58610417840753559</v>
      </c>
      <c r="R49" s="9"/>
    </row>
    <row r="50" spans="1:18" ht="15.75" x14ac:dyDescent="0.2">
      <c r="A50" s="1" t="s">
        <v>39</v>
      </c>
      <c r="B50" s="1" t="s">
        <v>47</v>
      </c>
      <c r="C50" s="3">
        <v>11</v>
      </c>
      <c r="D50" s="3">
        <v>11</v>
      </c>
      <c r="E50" s="3">
        <v>24</v>
      </c>
      <c r="F50" s="3">
        <v>11</v>
      </c>
      <c r="G50" s="5">
        <f t="shared" si="0"/>
        <v>57</v>
      </c>
      <c r="H50" s="3">
        <v>7</v>
      </c>
      <c r="I50" s="3">
        <v>11</v>
      </c>
      <c r="J50" s="3">
        <v>35</v>
      </c>
      <c r="K50" s="3">
        <v>25</v>
      </c>
      <c r="L50" s="5">
        <f t="shared" si="1"/>
        <v>78</v>
      </c>
      <c r="M50" s="6"/>
      <c r="N50" s="14">
        <f t="shared" si="2"/>
        <v>21</v>
      </c>
      <c r="O50" s="17">
        <f t="shared" si="3"/>
        <v>0.36842105263157893</v>
      </c>
      <c r="P50" s="9"/>
      <c r="Q50" s="17">
        <f t="shared" si="8"/>
        <v>6.2796876257950243E-3</v>
      </c>
      <c r="R50" s="9"/>
    </row>
    <row r="51" spans="1:18" ht="15.75" x14ac:dyDescent="0.2">
      <c r="A51" s="1" t="s">
        <v>39</v>
      </c>
      <c r="B51" s="1" t="s">
        <v>48</v>
      </c>
      <c r="C51" s="3">
        <v>7</v>
      </c>
      <c r="D51" s="3">
        <v>11</v>
      </c>
      <c r="E51" s="3">
        <v>12</v>
      </c>
      <c r="F51" s="3">
        <v>3</v>
      </c>
      <c r="G51" s="5">
        <f t="shared" si="0"/>
        <v>33</v>
      </c>
      <c r="H51" s="3">
        <v>8</v>
      </c>
      <c r="I51" s="3">
        <v>4</v>
      </c>
      <c r="J51" s="3">
        <v>3</v>
      </c>
      <c r="K51" s="3">
        <v>3</v>
      </c>
      <c r="L51" s="5">
        <f t="shared" si="1"/>
        <v>18</v>
      </c>
      <c r="M51" s="6"/>
      <c r="N51" s="14">
        <f t="shared" si="2"/>
        <v>-15</v>
      </c>
      <c r="O51" s="17">
        <f t="shared" si="3"/>
        <v>-0.45454545454545453</v>
      </c>
      <c r="P51" s="9"/>
      <c r="Q51" s="17">
        <f t="shared" si="8"/>
        <v>1.4491586828757749E-3</v>
      </c>
      <c r="R51" s="9"/>
    </row>
    <row r="52" spans="1:18" ht="15.75" x14ac:dyDescent="0.2">
      <c r="A52" s="1" t="s">
        <v>39</v>
      </c>
      <c r="B52" s="1" t="s">
        <v>49</v>
      </c>
      <c r="C52" s="3">
        <v>105</v>
      </c>
      <c r="D52" s="3">
        <v>153</v>
      </c>
      <c r="E52" s="3">
        <v>143</v>
      </c>
      <c r="F52" s="3">
        <v>89</v>
      </c>
      <c r="G52" s="5">
        <f t="shared" si="0"/>
        <v>490</v>
      </c>
      <c r="H52" s="3">
        <v>160</v>
      </c>
      <c r="I52" s="3">
        <v>95</v>
      </c>
      <c r="J52" s="3">
        <v>86</v>
      </c>
      <c r="K52" s="3">
        <v>101</v>
      </c>
      <c r="L52" s="5">
        <f t="shared" si="1"/>
        <v>442</v>
      </c>
      <c r="M52" s="6"/>
      <c r="N52" s="14">
        <f t="shared" si="2"/>
        <v>-48</v>
      </c>
      <c r="O52" s="17">
        <f t="shared" si="3"/>
        <v>-9.7959183673469383E-2</v>
      </c>
      <c r="P52" s="9"/>
      <c r="Q52" s="17">
        <f t="shared" si="8"/>
        <v>3.5584896546171807E-2</v>
      </c>
      <c r="R52" s="9"/>
    </row>
    <row r="53" spans="1:18" ht="15.75" x14ac:dyDescent="0.2">
      <c r="A53" s="1" t="s">
        <v>39</v>
      </c>
      <c r="B53" s="1" t="s">
        <v>50</v>
      </c>
      <c r="C53" s="3">
        <v>0</v>
      </c>
      <c r="D53" s="3">
        <v>0</v>
      </c>
      <c r="E53" s="3">
        <v>37</v>
      </c>
      <c r="F53" s="3">
        <v>335</v>
      </c>
      <c r="G53" s="5">
        <f t="shared" si="0"/>
        <v>372</v>
      </c>
      <c r="H53" s="3">
        <v>295</v>
      </c>
      <c r="I53" s="3">
        <v>253</v>
      </c>
      <c r="J53" s="3">
        <v>355</v>
      </c>
      <c r="K53" s="3">
        <v>649</v>
      </c>
      <c r="L53" s="5">
        <f t="shared" si="1"/>
        <v>1552</v>
      </c>
      <c r="M53" s="6"/>
      <c r="N53" s="14">
        <f t="shared" si="2"/>
        <v>1180</v>
      </c>
      <c r="O53" s="17">
        <f t="shared" si="3"/>
        <v>3.172043010752688</v>
      </c>
      <c r="P53" s="9"/>
      <c r="Q53" s="17">
        <f t="shared" si="8"/>
        <v>0.12494968199017792</v>
      </c>
      <c r="R53" s="9"/>
    </row>
    <row r="54" spans="1:18" ht="15.75" x14ac:dyDescent="0.25">
      <c r="A54" s="24" t="s">
        <v>39</v>
      </c>
      <c r="B54" s="24" t="s">
        <v>0</v>
      </c>
      <c r="C54" s="25">
        <v>2729</v>
      </c>
      <c r="D54" s="25">
        <v>2271</v>
      </c>
      <c r="E54" s="25">
        <v>4244</v>
      </c>
      <c r="F54" s="25">
        <v>2540</v>
      </c>
      <c r="G54" s="25">
        <f t="shared" si="0"/>
        <v>11784</v>
      </c>
      <c r="H54" s="25">
        <v>3530</v>
      </c>
      <c r="I54" s="25">
        <v>2869</v>
      </c>
      <c r="J54" s="25">
        <v>2673</v>
      </c>
      <c r="K54" s="25">
        <v>3349</v>
      </c>
      <c r="L54" s="25">
        <f t="shared" si="1"/>
        <v>12421</v>
      </c>
      <c r="M54" s="6"/>
      <c r="N54" s="26">
        <f t="shared" si="2"/>
        <v>637</v>
      </c>
      <c r="O54" s="27">
        <f t="shared" si="3"/>
        <v>5.405634758995248E-2</v>
      </c>
      <c r="P54" s="9"/>
      <c r="Q54" s="27">
        <f t="shared" si="8"/>
        <v>1</v>
      </c>
      <c r="R54" s="9"/>
    </row>
    <row r="55" spans="1:18" ht="15.75" x14ac:dyDescent="0.2">
      <c r="A55" s="1" t="s">
        <v>51</v>
      </c>
      <c r="B55" s="1" t="s">
        <v>52</v>
      </c>
      <c r="C55" s="3">
        <v>7</v>
      </c>
      <c r="D55" s="3">
        <v>8</v>
      </c>
      <c r="E55" s="3">
        <v>5</v>
      </c>
      <c r="F55" s="3">
        <v>1</v>
      </c>
      <c r="G55" s="5">
        <f t="shared" si="0"/>
        <v>21</v>
      </c>
      <c r="H55" s="3">
        <v>1</v>
      </c>
      <c r="I55" s="3">
        <v>5</v>
      </c>
      <c r="J55" s="3">
        <v>1</v>
      </c>
      <c r="K55" s="3">
        <v>0</v>
      </c>
      <c r="L55" s="5">
        <f t="shared" si="1"/>
        <v>7</v>
      </c>
      <c r="M55" s="6"/>
      <c r="N55" s="14">
        <f t="shared" si="2"/>
        <v>-14</v>
      </c>
      <c r="O55" s="17">
        <f t="shared" si="3"/>
        <v>-0.66666666666666663</v>
      </c>
      <c r="P55" s="9"/>
      <c r="Q55" s="17">
        <f>+L55/$L$60</f>
        <v>1.7283950617283949E-2</v>
      </c>
      <c r="R55" s="9"/>
    </row>
    <row r="56" spans="1:18" ht="15.75" x14ac:dyDescent="0.2">
      <c r="A56" s="1" t="s">
        <v>51</v>
      </c>
      <c r="B56" s="1" t="s">
        <v>53</v>
      </c>
      <c r="C56" s="3">
        <v>9</v>
      </c>
      <c r="D56" s="3">
        <v>9</v>
      </c>
      <c r="E56" s="3">
        <v>3</v>
      </c>
      <c r="F56" s="3">
        <v>3</v>
      </c>
      <c r="G56" s="5">
        <f t="shared" si="0"/>
        <v>24</v>
      </c>
      <c r="H56" s="3">
        <v>9</v>
      </c>
      <c r="I56" s="3">
        <v>13</v>
      </c>
      <c r="J56" s="3">
        <v>5</v>
      </c>
      <c r="K56" s="3">
        <v>10</v>
      </c>
      <c r="L56" s="5">
        <f t="shared" si="1"/>
        <v>37</v>
      </c>
      <c r="M56" s="6"/>
      <c r="N56" s="14">
        <f t="shared" si="2"/>
        <v>13</v>
      </c>
      <c r="O56" s="17">
        <f t="shared" si="3"/>
        <v>0.54166666666666663</v>
      </c>
      <c r="P56" s="9"/>
      <c r="Q56" s="17">
        <f t="shared" ref="Q56:Q60" si="9">+L56/$L$60</f>
        <v>9.1358024691358022E-2</v>
      </c>
      <c r="R56" s="9"/>
    </row>
    <row r="57" spans="1:18" ht="15.75" x14ac:dyDescent="0.2">
      <c r="A57" s="1" t="s">
        <v>51</v>
      </c>
      <c r="B57" s="1" t="s">
        <v>54</v>
      </c>
      <c r="C57" s="3">
        <v>110</v>
      </c>
      <c r="D57" s="3">
        <v>69</v>
      </c>
      <c r="E57" s="3">
        <v>73</v>
      </c>
      <c r="F57" s="3">
        <v>35</v>
      </c>
      <c r="G57" s="5">
        <f t="shared" si="0"/>
        <v>287</v>
      </c>
      <c r="H57" s="3">
        <v>80</v>
      </c>
      <c r="I57" s="3">
        <v>137</v>
      </c>
      <c r="J57" s="3">
        <v>62</v>
      </c>
      <c r="K57" s="3">
        <v>71</v>
      </c>
      <c r="L57" s="5">
        <f t="shared" si="1"/>
        <v>350</v>
      </c>
      <c r="M57" s="6"/>
      <c r="N57" s="14">
        <f t="shared" si="2"/>
        <v>63</v>
      </c>
      <c r="O57" s="17">
        <f t="shared" si="3"/>
        <v>0.21951219512195122</v>
      </c>
      <c r="P57" s="9"/>
      <c r="Q57" s="17">
        <f t="shared" si="9"/>
        <v>0.86419753086419748</v>
      </c>
      <c r="R57" s="9"/>
    </row>
    <row r="58" spans="1:18" ht="15.75" x14ac:dyDescent="0.2">
      <c r="A58" s="1" t="s">
        <v>51</v>
      </c>
      <c r="B58" s="1" t="s">
        <v>55</v>
      </c>
      <c r="C58" s="3">
        <v>1</v>
      </c>
      <c r="D58" s="3">
        <v>5</v>
      </c>
      <c r="E58" s="3">
        <v>2</v>
      </c>
      <c r="F58" s="3">
        <v>0</v>
      </c>
      <c r="G58" s="5">
        <f t="shared" si="0"/>
        <v>8</v>
      </c>
      <c r="H58" s="3">
        <v>0</v>
      </c>
      <c r="I58" s="3">
        <v>0</v>
      </c>
      <c r="J58" s="3">
        <v>0</v>
      </c>
      <c r="K58" s="3">
        <v>6</v>
      </c>
      <c r="L58" s="5">
        <f t="shared" si="1"/>
        <v>6</v>
      </c>
      <c r="M58" s="6"/>
      <c r="N58" s="14">
        <f t="shared" si="2"/>
        <v>-2</v>
      </c>
      <c r="O58" s="17">
        <f t="shared" si="3"/>
        <v>-0.25</v>
      </c>
      <c r="P58" s="9"/>
      <c r="Q58" s="17">
        <f t="shared" si="9"/>
        <v>1.4814814814814815E-2</v>
      </c>
      <c r="R58" s="9"/>
    </row>
    <row r="59" spans="1:18" ht="15.75" x14ac:dyDescent="0.2">
      <c r="A59" s="1" t="s">
        <v>51</v>
      </c>
      <c r="B59" s="1" t="s">
        <v>56</v>
      </c>
      <c r="C59" s="3">
        <v>1</v>
      </c>
      <c r="D59" s="3">
        <v>3</v>
      </c>
      <c r="E59" s="3">
        <v>1</v>
      </c>
      <c r="F59" s="3">
        <v>0</v>
      </c>
      <c r="G59" s="5">
        <f t="shared" si="0"/>
        <v>5</v>
      </c>
      <c r="H59" s="3">
        <v>0</v>
      </c>
      <c r="I59" s="3">
        <v>1</v>
      </c>
      <c r="J59" s="3">
        <v>0</v>
      </c>
      <c r="K59" s="3">
        <v>4</v>
      </c>
      <c r="L59" s="5">
        <f t="shared" si="1"/>
        <v>5</v>
      </c>
      <c r="M59" s="6"/>
      <c r="N59" s="14">
        <f t="shared" si="2"/>
        <v>0</v>
      </c>
      <c r="O59" s="17">
        <f t="shared" si="3"/>
        <v>0</v>
      </c>
      <c r="P59" s="9"/>
      <c r="Q59" s="17">
        <f t="shared" si="9"/>
        <v>1.2345679012345678E-2</v>
      </c>
      <c r="R59" s="9"/>
    </row>
    <row r="60" spans="1:18" ht="15.75" x14ac:dyDescent="0.25">
      <c r="A60" s="24" t="s">
        <v>51</v>
      </c>
      <c r="B60" s="24" t="s">
        <v>0</v>
      </c>
      <c r="C60" s="25">
        <v>128</v>
      </c>
      <c r="D60" s="25">
        <v>94</v>
      </c>
      <c r="E60" s="25">
        <v>84</v>
      </c>
      <c r="F60" s="25">
        <v>39</v>
      </c>
      <c r="G60" s="25">
        <f t="shared" si="0"/>
        <v>345</v>
      </c>
      <c r="H60" s="25">
        <v>90</v>
      </c>
      <c r="I60" s="25">
        <v>156</v>
      </c>
      <c r="J60" s="25">
        <v>68</v>
      </c>
      <c r="K60" s="25">
        <v>91</v>
      </c>
      <c r="L60" s="25">
        <f t="shared" si="1"/>
        <v>405</v>
      </c>
      <c r="M60" s="6"/>
      <c r="N60" s="26">
        <f t="shared" si="2"/>
        <v>60</v>
      </c>
      <c r="O60" s="27">
        <f t="shared" si="3"/>
        <v>0.17391304347826086</v>
      </c>
      <c r="P60" s="9"/>
      <c r="Q60" s="27">
        <f t="shared" si="9"/>
        <v>1</v>
      </c>
      <c r="R60" s="9"/>
    </row>
    <row r="61" spans="1:18" ht="15.75" x14ac:dyDescent="0.2">
      <c r="A61" s="1" t="s">
        <v>57</v>
      </c>
      <c r="B61" s="1" t="s">
        <v>58</v>
      </c>
      <c r="C61" s="3">
        <v>296</v>
      </c>
      <c r="D61" s="3">
        <v>175</v>
      </c>
      <c r="E61" s="3">
        <v>198</v>
      </c>
      <c r="F61" s="3">
        <v>206</v>
      </c>
      <c r="G61" s="5">
        <f t="shared" si="0"/>
        <v>875</v>
      </c>
      <c r="H61" s="3">
        <v>239</v>
      </c>
      <c r="I61" s="3">
        <v>281</v>
      </c>
      <c r="J61" s="3">
        <v>257</v>
      </c>
      <c r="K61" s="3">
        <v>478</v>
      </c>
      <c r="L61" s="5">
        <f t="shared" si="1"/>
        <v>1255</v>
      </c>
      <c r="M61" s="6"/>
      <c r="N61" s="14">
        <f t="shared" si="2"/>
        <v>380</v>
      </c>
      <c r="O61" s="17">
        <f t="shared" si="3"/>
        <v>0.43428571428571427</v>
      </c>
      <c r="P61" s="9"/>
      <c r="Q61" s="17">
        <f>+L61/$L$67</f>
        <v>0.24097542242703532</v>
      </c>
      <c r="R61" s="9"/>
    </row>
    <row r="62" spans="1:18" ht="15.75" x14ac:dyDescent="0.2">
      <c r="A62" s="1" t="s">
        <v>57</v>
      </c>
      <c r="B62" s="1" t="s">
        <v>59</v>
      </c>
      <c r="C62" s="3">
        <v>77</v>
      </c>
      <c r="D62" s="3">
        <v>74</v>
      </c>
      <c r="E62" s="3">
        <v>64</v>
      </c>
      <c r="F62" s="3">
        <v>71</v>
      </c>
      <c r="G62" s="5">
        <f t="shared" si="0"/>
        <v>286</v>
      </c>
      <c r="H62" s="3">
        <v>128</v>
      </c>
      <c r="I62" s="3">
        <v>136</v>
      </c>
      <c r="J62" s="3">
        <v>97</v>
      </c>
      <c r="K62" s="3">
        <v>100</v>
      </c>
      <c r="L62" s="5">
        <f t="shared" si="1"/>
        <v>461</v>
      </c>
      <c r="M62" s="6"/>
      <c r="N62" s="14">
        <f t="shared" si="2"/>
        <v>175</v>
      </c>
      <c r="O62" s="17">
        <f t="shared" si="3"/>
        <v>0.61188811188811187</v>
      </c>
      <c r="P62" s="9"/>
      <c r="Q62" s="17">
        <f t="shared" ref="Q62:Q67" si="10">+L62/$L$67</f>
        <v>8.8517665130568357E-2</v>
      </c>
      <c r="R62" s="9"/>
    </row>
    <row r="63" spans="1:18" ht="15.75" x14ac:dyDescent="0.2">
      <c r="A63" s="1" t="s">
        <v>57</v>
      </c>
      <c r="B63" s="1" t="s">
        <v>60</v>
      </c>
      <c r="C63" s="3">
        <v>195</v>
      </c>
      <c r="D63" s="3">
        <v>159</v>
      </c>
      <c r="E63" s="3">
        <v>180</v>
      </c>
      <c r="F63" s="3">
        <v>145</v>
      </c>
      <c r="G63" s="5">
        <f t="shared" si="0"/>
        <v>679</v>
      </c>
      <c r="H63" s="3">
        <v>208</v>
      </c>
      <c r="I63" s="3">
        <v>285</v>
      </c>
      <c r="J63" s="3">
        <v>264</v>
      </c>
      <c r="K63" s="3">
        <v>344</v>
      </c>
      <c r="L63" s="5">
        <f t="shared" si="1"/>
        <v>1101</v>
      </c>
      <c r="M63" s="6"/>
      <c r="N63" s="14">
        <f t="shared" si="2"/>
        <v>422</v>
      </c>
      <c r="O63" s="17">
        <f t="shared" si="3"/>
        <v>0.62150220913107512</v>
      </c>
      <c r="P63" s="9"/>
      <c r="Q63" s="17">
        <f t="shared" si="10"/>
        <v>0.21140552995391704</v>
      </c>
      <c r="R63" s="9"/>
    </row>
    <row r="64" spans="1:18" ht="15.75" x14ac:dyDescent="0.2">
      <c r="A64" s="1" t="s">
        <v>57</v>
      </c>
      <c r="B64" s="1" t="s">
        <v>61</v>
      </c>
      <c r="C64" s="3">
        <v>129</v>
      </c>
      <c r="D64" s="3">
        <v>133</v>
      </c>
      <c r="E64" s="3">
        <v>166</v>
      </c>
      <c r="F64" s="3">
        <v>126</v>
      </c>
      <c r="G64" s="5">
        <f t="shared" si="0"/>
        <v>554</v>
      </c>
      <c r="H64" s="3">
        <v>232</v>
      </c>
      <c r="I64" s="3">
        <v>258</v>
      </c>
      <c r="J64" s="3">
        <v>270</v>
      </c>
      <c r="K64" s="3">
        <v>561</v>
      </c>
      <c r="L64" s="5">
        <f t="shared" si="1"/>
        <v>1321</v>
      </c>
      <c r="M64" s="6"/>
      <c r="N64" s="14">
        <f t="shared" si="2"/>
        <v>767</v>
      </c>
      <c r="O64" s="17">
        <f t="shared" si="3"/>
        <v>1.3844765342960288</v>
      </c>
      <c r="P64" s="9"/>
      <c r="Q64" s="17">
        <f t="shared" si="10"/>
        <v>0.25364823348694315</v>
      </c>
      <c r="R64" s="9"/>
    </row>
    <row r="65" spans="1:18" ht="15.75" x14ac:dyDescent="0.2">
      <c r="A65" s="1" t="s">
        <v>57</v>
      </c>
      <c r="B65" s="1" t="s">
        <v>62</v>
      </c>
      <c r="C65" s="3">
        <v>58</v>
      </c>
      <c r="D65" s="3">
        <v>39</v>
      </c>
      <c r="E65" s="3">
        <v>81</v>
      </c>
      <c r="F65" s="3">
        <v>95</v>
      </c>
      <c r="G65" s="5">
        <f t="shared" si="0"/>
        <v>273</v>
      </c>
      <c r="H65" s="3">
        <v>209</v>
      </c>
      <c r="I65" s="3">
        <v>248</v>
      </c>
      <c r="J65" s="3">
        <v>193</v>
      </c>
      <c r="K65" s="3">
        <v>230</v>
      </c>
      <c r="L65" s="5">
        <f t="shared" si="1"/>
        <v>880</v>
      </c>
      <c r="M65" s="6"/>
      <c r="N65" s="14">
        <f t="shared" si="2"/>
        <v>607</v>
      </c>
      <c r="O65" s="17">
        <f t="shared" si="3"/>
        <v>2.2234432234432235</v>
      </c>
      <c r="P65" s="9"/>
      <c r="Q65" s="17">
        <f t="shared" si="10"/>
        <v>0.16897081413210446</v>
      </c>
      <c r="R65" s="9"/>
    </row>
    <row r="66" spans="1:18" ht="15.75" x14ac:dyDescent="0.2">
      <c r="A66" s="1" t="s">
        <v>57</v>
      </c>
      <c r="B66" s="1" t="s">
        <v>63</v>
      </c>
      <c r="C66" s="3">
        <v>37</v>
      </c>
      <c r="D66" s="3">
        <v>49</v>
      </c>
      <c r="E66" s="3">
        <v>28</v>
      </c>
      <c r="F66" s="3">
        <v>22</v>
      </c>
      <c r="G66" s="5">
        <f t="shared" si="0"/>
        <v>136</v>
      </c>
      <c r="H66" s="3">
        <v>35</v>
      </c>
      <c r="I66" s="3">
        <v>33</v>
      </c>
      <c r="J66" s="3">
        <v>63</v>
      </c>
      <c r="K66" s="3">
        <v>59</v>
      </c>
      <c r="L66" s="5">
        <f t="shared" si="1"/>
        <v>190</v>
      </c>
      <c r="M66" s="6"/>
      <c r="N66" s="14">
        <f t="shared" si="2"/>
        <v>54</v>
      </c>
      <c r="O66" s="17">
        <f t="shared" si="3"/>
        <v>0.39705882352941174</v>
      </c>
      <c r="P66" s="9"/>
      <c r="Q66" s="17">
        <f t="shared" si="10"/>
        <v>3.6482334869431643E-2</v>
      </c>
      <c r="R66" s="9"/>
    </row>
    <row r="67" spans="1:18" ht="15.75" x14ac:dyDescent="0.25">
      <c r="A67" s="24" t="s">
        <v>57</v>
      </c>
      <c r="B67" s="24" t="s">
        <v>0</v>
      </c>
      <c r="C67" s="25">
        <v>792</v>
      </c>
      <c r="D67" s="25">
        <v>629</v>
      </c>
      <c r="E67" s="25">
        <v>717</v>
      </c>
      <c r="F67" s="25">
        <v>665</v>
      </c>
      <c r="G67" s="25">
        <f t="shared" si="0"/>
        <v>2803</v>
      </c>
      <c r="H67" s="25">
        <v>1051</v>
      </c>
      <c r="I67" s="25">
        <v>1241</v>
      </c>
      <c r="J67" s="25">
        <v>1144</v>
      </c>
      <c r="K67" s="25">
        <v>1772</v>
      </c>
      <c r="L67" s="25">
        <f t="shared" si="1"/>
        <v>5208</v>
      </c>
      <c r="M67" s="6"/>
      <c r="N67" s="26">
        <f t="shared" si="2"/>
        <v>2405</v>
      </c>
      <c r="O67" s="27">
        <f t="shared" si="3"/>
        <v>0.85800927577595432</v>
      </c>
      <c r="P67" s="9"/>
      <c r="Q67" s="27">
        <f t="shared" si="10"/>
        <v>1</v>
      </c>
      <c r="R67" s="9"/>
    </row>
    <row r="68" spans="1:18" ht="15.75" x14ac:dyDescent="0.2">
      <c r="A68" s="1" t="s">
        <v>64</v>
      </c>
      <c r="B68" s="1" t="s">
        <v>65</v>
      </c>
      <c r="C68" s="3">
        <v>12</v>
      </c>
      <c r="D68" s="3">
        <v>9</v>
      </c>
      <c r="E68" s="3">
        <v>44</v>
      </c>
      <c r="F68" s="3">
        <v>21</v>
      </c>
      <c r="G68" s="5">
        <f t="shared" si="0"/>
        <v>86</v>
      </c>
      <c r="H68" s="3">
        <v>7</v>
      </c>
      <c r="I68" s="3">
        <v>12</v>
      </c>
      <c r="J68" s="3">
        <v>27</v>
      </c>
      <c r="K68" s="3">
        <v>20</v>
      </c>
      <c r="L68" s="5">
        <f t="shared" si="1"/>
        <v>66</v>
      </c>
      <c r="M68" s="6"/>
      <c r="N68" s="14">
        <f t="shared" si="2"/>
        <v>-20</v>
      </c>
      <c r="O68" s="17">
        <f t="shared" si="3"/>
        <v>-0.23255813953488372</v>
      </c>
      <c r="P68" s="9"/>
      <c r="Q68" s="17">
        <f>+L68/$L$74</f>
        <v>5.32258064516129E-2</v>
      </c>
      <c r="R68" s="9"/>
    </row>
    <row r="69" spans="1:18" ht="15.75" x14ac:dyDescent="0.2">
      <c r="A69" s="1" t="s">
        <v>64</v>
      </c>
      <c r="B69" s="1" t="s">
        <v>66</v>
      </c>
      <c r="C69" s="3">
        <v>9</v>
      </c>
      <c r="D69" s="3">
        <v>7</v>
      </c>
      <c r="E69" s="3">
        <v>13</v>
      </c>
      <c r="F69" s="3">
        <v>13</v>
      </c>
      <c r="G69" s="5">
        <f t="shared" si="0"/>
        <v>42</v>
      </c>
      <c r="H69" s="3">
        <v>16</v>
      </c>
      <c r="I69" s="3">
        <v>14</v>
      </c>
      <c r="J69" s="3">
        <v>23</v>
      </c>
      <c r="K69" s="3">
        <v>20</v>
      </c>
      <c r="L69" s="5">
        <f t="shared" si="1"/>
        <v>73</v>
      </c>
      <c r="M69" s="6"/>
      <c r="N69" s="14">
        <f t="shared" si="2"/>
        <v>31</v>
      </c>
      <c r="O69" s="17">
        <f t="shared" si="3"/>
        <v>0.73809523809523814</v>
      </c>
      <c r="P69" s="9"/>
      <c r="Q69" s="17">
        <f t="shared" ref="Q69:Q74" si="11">+L69/$L$74</f>
        <v>5.8870967741935482E-2</v>
      </c>
      <c r="R69" s="9"/>
    </row>
    <row r="70" spans="1:18" ht="15.75" x14ac:dyDescent="0.2">
      <c r="A70" s="1" t="s">
        <v>64</v>
      </c>
      <c r="B70" s="1" t="s">
        <v>67</v>
      </c>
      <c r="C70" s="3">
        <v>53</v>
      </c>
      <c r="D70" s="3">
        <v>47</v>
      </c>
      <c r="E70" s="3">
        <v>67</v>
      </c>
      <c r="F70" s="3">
        <v>47</v>
      </c>
      <c r="G70" s="5">
        <f t="shared" ref="G70:G90" si="12">SUM(C70:F70)</f>
        <v>214</v>
      </c>
      <c r="H70" s="3">
        <v>34</v>
      </c>
      <c r="I70" s="3">
        <v>47</v>
      </c>
      <c r="J70" s="3">
        <v>126</v>
      </c>
      <c r="K70" s="3">
        <v>123</v>
      </c>
      <c r="L70" s="5">
        <f t="shared" ref="L70:L90" si="13">SUM(H70:K70)</f>
        <v>330</v>
      </c>
      <c r="M70" s="6"/>
      <c r="N70" s="14">
        <f t="shared" ref="N70:N90" si="14">+L70-G70</f>
        <v>116</v>
      </c>
      <c r="O70" s="17">
        <f t="shared" ref="O70:O90" si="15">+N70/G70</f>
        <v>0.54205607476635509</v>
      </c>
      <c r="P70" s="9"/>
      <c r="Q70" s="17">
        <f t="shared" si="11"/>
        <v>0.2661290322580645</v>
      </c>
      <c r="R70" s="9"/>
    </row>
    <row r="71" spans="1:18" ht="15.75" x14ac:dyDescent="0.2">
      <c r="A71" s="1" t="s">
        <v>64</v>
      </c>
      <c r="B71" s="1" t="s">
        <v>68</v>
      </c>
      <c r="C71" s="3">
        <v>20</v>
      </c>
      <c r="D71" s="3">
        <v>22</v>
      </c>
      <c r="E71" s="3">
        <v>35</v>
      </c>
      <c r="F71" s="3">
        <v>33</v>
      </c>
      <c r="G71" s="5">
        <f t="shared" si="12"/>
        <v>110</v>
      </c>
      <c r="H71" s="3">
        <v>31</v>
      </c>
      <c r="I71" s="3">
        <v>54</v>
      </c>
      <c r="J71" s="3">
        <v>46</v>
      </c>
      <c r="K71" s="3">
        <v>35</v>
      </c>
      <c r="L71" s="5">
        <f t="shared" si="13"/>
        <v>166</v>
      </c>
      <c r="M71" s="6"/>
      <c r="N71" s="14">
        <f t="shared" si="14"/>
        <v>56</v>
      </c>
      <c r="O71" s="17">
        <f t="shared" si="15"/>
        <v>0.50909090909090904</v>
      </c>
      <c r="P71" s="9"/>
      <c r="Q71" s="17">
        <f t="shared" si="11"/>
        <v>0.13387096774193549</v>
      </c>
      <c r="R71" s="9"/>
    </row>
    <row r="72" spans="1:18" ht="15.75" x14ac:dyDescent="0.2">
      <c r="A72" s="1" t="s">
        <v>64</v>
      </c>
      <c r="B72" s="1" t="s">
        <v>69</v>
      </c>
      <c r="C72" s="3">
        <v>12</v>
      </c>
      <c r="D72" s="3">
        <v>10</v>
      </c>
      <c r="E72" s="3">
        <v>25</v>
      </c>
      <c r="F72" s="3">
        <v>9</v>
      </c>
      <c r="G72" s="5">
        <f t="shared" si="12"/>
        <v>56</v>
      </c>
      <c r="H72" s="3">
        <v>21</v>
      </c>
      <c r="I72" s="3">
        <v>32</v>
      </c>
      <c r="J72" s="3">
        <v>47</v>
      </c>
      <c r="K72" s="3">
        <v>61</v>
      </c>
      <c r="L72" s="5">
        <f t="shared" si="13"/>
        <v>161</v>
      </c>
      <c r="M72" s="6"/>
      <c r="N72" s="14">
        <f t="shared" si="14"/>
        <v>105</v>
      </c>
      <c r="O72" s="17">
        <f t="shared" si="15"/>
        <v>1.875</v>
      </c>
      <c r="P72" s="9"/>
      <c r="Q72" s="17">
        <f t="shared" si="11"/>
        <v>0.12983870967741937</v>
      </c>
      <c r="R72" s="9"/>
    </row>
    <row r="73" spans="1:18" ht="15.75" x14ac:dyDescent="0.2">
      <c r="A73" s="1" t="s">
        <v>64</v>
      </c>
      <c r="B73" s="1" t="s">
        <v>70</v>
      </c>
      <c r="C73" s="3">
        <v>65</v>
      </c>
      <c r="D73" s="3">
        <v>32</v>
      </c>
      <c r="E73" s="3">
        <v>57</v>
      </c>
      <c r="F73" s="3">
        <v>47</v>
      </c>
      <c r="G73" s="5">
        <f t="shared" si="12"/>
        <v>201</v>
      </c>
      <c r="H73" s="3">
        <v>69</v>
      </c>
      <c r="I73" s="3">
        <v>70</v>
      </c>
      <c r="J73" s="3">
        <v>152</v>
      </c>
      <c r="K73" s="3">
        <v>153</v>
      </c>
      <c r="L73" s="5">
        <f t="shared" si="13"/>
        <v>444</v>
      </c>
      <c r="M73" s="6"/>
      <c r="N73" s="14">
        <f t="shared" si="14"/>
        <v>243</v>
      </c>
      <c r="O73" s="17">
        <f t="shared" si="15"/>
        <v>1.208955223880597</v>
      </c>
      <c r="P73" s="9"/>
      <c r="Q73" s="17">
        <f t="shared" si="11"/>
        <v>0.35806451612903228</v>
      </c>
      <c r="R73" s="9"/>
    </row>
    <row r="74" spans="1:18" ht="15.75" x14ac:dyDescent="0.25">
      <c r="A74" s="24" t="s">
        <v>64</v>
      </c>
      <c r="B74" s="24" t="s">
        <v>0</v>
      </c>
      <c r="C74" s="25">
        <v>171</v>
      </c>
      <c r="D74" s="25">
        <v>127</v>
      </c>
      <c r="E74" s="25">
        <v>241</v>
      </c>
      <c r="F74" s="25">
        <v>170</v>
      </c>
      <c r="G74" s="25">
        <f t="shared" si="12"/>
        <v>709</v>
      </c>
      <c r="H74" s="25">
        <v>178</v>
      </c>
      <c r="I74" s="25">
        <v>229</v>
      </c>
      <c r="J74" s="25">
        <v>421</v>
      </c>
      <c r="K74" s="25">
        <v>412</v>
      </c>
      <c r="L74" s="25">
        <f t="shared" si="13"/>
        <v>1240</v>
      </c>
      <c r="M74" s="6"/>
      <c r="N74" s="26">
        <f t="shared" si="14"/>
        <v>531</v>
      </c>
      <c r="O74" s="27">
        <f t="shared" si="15"/>
        <v>0.74894217207334268</v>
      </c>
      <c r="P74" s="9"/>
      <c r="Q74" s="27">
        <f t="shared" si="11"/>
        <v>1</v>
      </c>
      <c r="R74" s="9"/>
    </row>
    <row r="75" spans="1:18" ht="15.75" x14ac:dyDescent="0.2">
      <c r="A75" s="1" t="s">
        <v>71</v>
      </c>
      <c r="B75" s="1" t="s">
        <v>72</v>
      </c>
      <c r="C75" s="3">
        <v>11</v>
      </c>
      <c r="D75" s="3">
        <v>9</v>
      </c>
      <c r="E75" s="3">
        <v>8</v>
      </c>
      <c r="F75" s="3">
        <v>1</v>
      </c>
      <c r="G75" s="5">
        <f t="shared" si="12"/>
        <v>29</v>
      </c>
      <c r="H75" s="3">
        <v>4</v>
      </c>
      <c r="I75" s="3">
        <v>4</v>
      </c>
      <c r="J75" s="3">
        <v>8</v>
      </c>
      <c r="K75" s="3">
        <v>11</v>
      </c>
      <c r="L75" s="5">
        <f t="shared" si="13"/>
        <v>27</v>
      </c>
      <c r="M75" s="6"/>
      <c r="N75" s="14">
        <f t="shared" si="14"/>
        <v>-2</v>
      </c>
      <c r="O75" s="17">
        <f t="shared" si="15"/>
        <v>-6.8965517241379309E-2</v>
      </c>
      <c r="P75" s="9"/>
      <c r="Q75" s="17">
        <f>+L75/$L$77</f>
        <v>0.22689075630252101</v>
      </c>
      <c r="R75" s="9"/>
    </row>
    <row r="76" spans="1:18" ht="15.75" x14ac:dyDescent="0.2">
      <c r="A76" s="1" t="s">
        <v>71</v>
      </c>
      <c r="B76" s="1" t="s">
        <v>73</v>
      </c>
      <c r="C76" s="3">
        <v>3</v>
      </c>
      <c r="D76" s="3">
        <v>1</v>
      </c>
      <c r="E76" s="3">
        <v>3</v>
      </c>
      <c r="F76" s="3">
        <v>5</v>
      </c>
      <c r="G76" s="5">
        <f t="shared" si="12"/>
        <v>12</v>
      </c>
      <c r="H76" s="3">
        <v>18</v>
      </c>
      <c r="I76" s="3">
        <v>30</v>
      </c>
      <c r="J76" s="3">
        <v>23</v>
      </c>
      <c r="K76" s="3">
        <v>21</v>
      </c>
      <c r="L76" s="5">
        <f t="shared" si="13"/>
        <v>92</v>
      </c>
      <c r="M76" s="6"/>
      <c r="N76" s="14">
        <f t="shared" si="14"/>
        <v>80</v>
      </c>
      <c r="O76" s="17">
        <f t="shared" si="15"/>
        <v>6.666666666666667</v>
      </c>
      <c r="P76" s="9"/>
      <c r="Q76" s="17">
        <f t="shared" ref="Q76:Q77" si="16">+L76/$L$77</f>
        <v>0.77310924369747902</v>
      </c>
      <c r="R76" s="9"/>
    </row>
    <row r="77" spans="1:18" ht="15.75" x14ac:dyDescent="0.25">
      <c r="A77" s="24" t="s">
        <v>71</v>
      </c>
      <c r="B77" s="24" t="s">
        <v>0</v>
      </c>
      <c r="C77" s="25">
        <v>14</v>
      </c>
      <c r="D77" s="25">
        <v>10</v>
      </c>
      <c r="E77" s="25">
        <v>11</v>
      </c>
      <c r="F77" s="25">
        <v>6</v>
      </c>
      <c r="G77" s="25">
        <f t="shared" si="12"/>
        <v>41</v>
      </c>
      <c r="H77" s="25">
        <v>22</v>
      </c>
      <c r="I77" s="25">
        <v>34</v>
      </c>
      <c r="J77" s="25">
        <v>31</v>
      </c>
      <c r="K77" s="25">
        <v>32</v>
      </c>
      <c r="L77" s="25">
        <f t="shared" si="13"/>
        <v>119</v>
      </c>
      <c r="M77" s="6"/>
      <c r="N77" s="26">
        <f t="shared" si="14"/>
        <v>78</v>
      </c>
      <c r="O77" s="27">
        <f t="shared" si="15"/>
        <v>1.9024390243902438</v>
      </c>
      <c r="P77" s="9"/>
      <c r="Q77" s="27">
        <f t="shared" si="16"/>
        <v>1</v>
      </c>
      <c r="R77" s="9"/>
    </row>
    <row r="78" spans="1:18" ht="15.75" x14ac:dyDescent="0.2">
      <c r="A78" s="1" t="s">
        <v>74</v>
      </c>
      <c r="B78" s="1" t="s">
        <v>75</v>
      </c>
      <c r="C78" s="3">
        <v>72</v>
      </c>
      <c r="D78" s="3">
        <v>87</v>
      </c>
      <c r="E78" s="3">
        <v>115</v>
      </c>
      <c r="F78" s="3">
        <v>98</v>
      </c>
      <c r="G78" s="5">
        <f t="shared" si="12"/>
        <v>372</v>
      </c>
      <c r="H78" s="3">
        <v>107</v>
      </c>
      <c r="I78" s="3">
        <v>109</v>
      </c>
      <c r="J78" s="3">
        <v>127</v>
      </c>
      <c r="K78" s="3">
        <v>160</v>
      </c>
      <c r="L78" s="5">
        <f t="shared" si="13"/>
        <v>503</v>
      </c>
      <c r="M78" s="6"/>
      <c r="N78" s="14">
        <f t="shared" si="14"/>
        <v>131</v>
      </c>
      <c r="O78" s="17">
        <f t="shared" si="15"/>
        <v>0.35215053763440862</v>
      </c>
      <c r="P78" s="9"/>
      <c r="Q78" s="17">
        <f>+L78/$L$89</f>
        <v>0.26431949553336836</v>
      </c>
      <c r="R78" s="9"/>
    </row>
    <row r="79" spans="1:18" ht="15.75" x14ac:dyDescent="0.2">
      <c r="A79" s="1" t="s">
        <v>74</v>
      </c>
      <c r="B79" s="1" t="s">
        <v>76</v>
      </c>
      <c r="C79" s="3">
        <v>14</v>
      </c>
      <c r="D79" s="3">
        <v>5</v>
      </c>
      <c r="E79" s="3">
        <v>23</v>
      </c>
      <c r="F79" s="3">
        <v>17</v>
      </c>
      <c r="G79" s="5">
        <f t="shared" si="12"/>
        <v>59</v>
      </c>
      <c r="H79" s="3">
        <v>18</v>
      </c>
      <c r="I79" s="3">
        <v>32</v>
      </c>
      <c r="J79" s="3">
        <v>21</v>
      </c>
      <c r="K79" s="3">
        <v>43</v>
      </c>
      <c r="L79" s="5">
        <f t="shared" si="13"/>
        <v>114</v>
      </c>
      <c r="M79" s="6"/>
      <c r="N79" s="14">
        <f t="shared" si="14"/>
        <v>55</v>
      </c>
      <c r="O79" s="17">
        <f t="shared" si="15"/>
        <v>0.93220338983050843</v>
      </c>
      <c r="P79" s="9"/>
      <c r="Q79" s="17">
        <f t="shared" ref="Q79:Q89" si="17">+L79/$L$89</f>
        <v>5.9905412506568577E-2</v>
      </c>
      <c r="R79" s="9"/>
    </row>
    <row r="80" spans="1:18" ht="15.75" x14ac:dyDescent="0.2">
      <c r="A80" s="1" t="s">
        <v>74</v>
      </c>
      <c r="B80" s="1" t="s">
        <v>77</v>
      </c>
      <c r="C80" s="3">
        <v>35</v>
      </c>
      <c r="D80" s="3">
        <v>28</v>
      </c>
      <c r="E80" s="3">
        <v>36</v>
      </c>
      <c r="F80" s="3">
        <v>32</v>
      </c>
      <c r="G80" s="5">
        <f t="shared" si="12"/>
        <v>131</v>
      </c>
      <c r="H80" s="3">
        <v>23</v>
      </c>
      <c r="I80" s="3">
        <v>40</v>
      </c>
      <c r="J80" s="3">
        <v>14</v>
      </c>
      <c r="K80" s="3">
        <v>41</v>
      </c>
      <c r="L80" s="5">
        <f t="shared" si="13"/>
        <v>118</v>
      </c>
      <c r="M80" s="6"/>
      <c r="N80" s="14">
        <f t="shared" si="14"/>
        <v>-13</v>
      </c>
      <c r="O80" s="17">
        <f t="shared" si="15"/>
        <v>-9.9236641221374045E-2</v>
      </c>
      <c r="P80" s="9"/>
      <c r="Q80" s="17">
        <f t="shared" si="17"/>
        <v>6.2007356805044669E-2</v>
      </c>
      <c r="R80" s="9"/>
    </row>
    <row r="81" spans="1:18" ht="15.75" x14ac:dyDescent="0.2">
      <c r="A81" s="1" t="s">
        <v>74</v>
      </c>
      <c r="B81" s="1" t="s">
        <v>78</v>
      </c>
      <c r="C81" s="3">
        <v>139</v>
      </c>
      <c r="D81" s="3">
        <v>65</v>
      </c>
      <c r="E81" s="3">
        <v>135</v>
      </c>
      <c r="F81" s="3">
        <v>80</v>
      </c>
      <c r="G81" s="5">
        <f t="shared" si="12"/>
        <v>419</v>
      </c>
      <c r="H81" s="3">
        <v>62</v>
      </c>
      <c r="I81" s="3">
        <v>75</v>
      </c>
      <c r="J81" s="3">
        <v>102</v>
      </c>
      <c r="K81" s="3">
        <v>220</v>
      </c>
      <c r="L81" s="5">
        <f t="shared" si="13"/>
        <v>459</v>
      </c>
      <c r="M81" s="6"/>
      <c r="N81" s="14">
        <f t="shared" si="14"/>
        <v>40</v>
      </c>
      <c r="O81" s="17">
        <f t="shared" si="15"/>
        <v>9.5465393794749401E-2</v>
      </c>
      <c r="P81" s="9"/>
      <c r="Q81" s="17">
        <f t="shared" si="17"/>
        <v>0.24119810825013138</v>
      </c>
      <c r="R81" s="9"/>
    </row>
    <row r="82" spans="1:18" ht="15.75" x14ac:dyDescent="0.2">
      <c r="A82" s="1" t="s">
        <v>74</v>
      </c>
      <c r="B82" s="1" t="s">
        <v>79</v>
      </c>
      <c r="C82" s="3">
        <v>44</v>
      </c>
      <c r="D82" s="3">
        <v>29</v>
      </c>
      <c r="E82" s="3">
        <v>54</v>
      </c>
      <c r="F82" s="3">
        <v>33</v>
      </c>
      <c r="G82" s="5">
        <f t="shared" si="12"/>
        <v>160</v>
      </c>
      <c r="H82" s="3">
        <v>30</v>
      </c>
      <c r="I82" s="3">
        <v>33</v>
      </c>
      <c r="J82" s="3">
        <v>52</v>
      </c>
      <c r="K82" s="3">
        <v>54</v>
      </c>
      <c r="L82" s="5">
        <f t="shared" si="13"/>
        <v>169</v>
      </c>
      <c r="M82" s="6"/>
      <c r="N82" s="14">
        <f t="shared" si="14"/>
        <v>9</v>
      </c>
      <c r="O82" s="17">
        <f t="shared" si="15"/>
        <v>5.6250000000000001E-2</v>
      </c>
      <c r="P82" s="9"/>
      <c r="Q82" s="17">
        <f t="shared" si="17"/>
        <v>8.8807146610614812E-2</v>
      </c>
      <c r="R82" s="9"/>
    </row>
    <row r="83" spans="1:18" ht="15.75" x14ac:dyDescent="0.2">
      <c r="A83" s="1" t="s">
        <v>74</v>
      </c>
      <c r="B83" s="1" t="s">
        <v>80</v>
      </c>
      <c r="C83" s="3">
        <v>2</v>
      </c>
      <c r="D83" s="3">
        <v>3</v>
      </c>
      <c r="E83" s="3">
        <v>1</v>
      </c>
      <c r="F83" s="3">
        <v>2</v>
      </c>
      <c r="G83" s="5">
        <f t="shared" si="12"/>
        <v>8</v>
      </c>
      <c r="H83" s="3">
        <v>3</v>
      </c>
      <c r="I83" s="3">
        <v>4</v>
      </c>
      <c r="J83" s="3">
        <v>1</v>
      </c>
      <c r="K83" s="3">
        <v>7</v>
      </c>
      <c r="L83" s="5">
        <f t="shared" si="13"/>
        <v>15</v>
      </c>
      <c r="M83" s="6"/>
      <c r="N83" s="14">
        <f t="shared" si="14"/>
        <v>7</v>
      </c>
      <c r="O83" s="17">
        <f t="shared" si="15"/>
        <v>0.875</v>
      </c>
      <c r="P83" s="9"/>
      <c r="Q83" s="17">
        <f t="shared" si="17"/>
        <v>7.8822911192853382E-3</v>
      </c>
      <c r="R83" s="9"/>
    </row>
    <row r="84" spans="1:18" ht="15.75" x14ac:dyDescent="0.2">
      <c r="A84" s="1" t="s">
        <v>74</v>
      </c>
      <c r="B84" s="1" t="s">
        <v>81</v>
      </c>
      <c r="C84" s="3">
        <v>27</v>
      </c>
      <c r="D84" s="3">
        <v>11</v>
      </c>
      <c r="E84" s="3">
        <v>26</v>
      </c>
      <c r="F84" s="3">
        <v>9</v>
      </c>
      <c r="G84" s="5">
        <f t="shared" si="12"/>
        <v>73</v>
      </c>
      <c r="H84" s="3">
        <v>28</v>
      </c>
      <c r="I84" s="3">
        <v>29</v>
      </c>
      <c r="J84" s="3">
        <v>25</v>
      </c>
      <c r="K84" s="3">
        <v>45</v>
      </c>
      <c r="L84" s="5">
        <f t="shared" si="13"/>
        <v>127</v>
      </c>
      <c r="M84" s="6"/>
      <c r="N84" s="14">
        <f t="shared" si="14"/>
        <v>54</v>
      </c>
      <c r="O84" s="17">
        <f t="shared" si="15"/>
        <v>0.73972602739726023</v>
      </c>
      <c r="P84" s="9"/>
      <c r="Q84" s="17">
        <f t="shared" si="17"/>
        <v>6.6736731476615865E-2</v>
      </c>
      <c r="R84" s="9"/>
    </row>
    <row r="85" spans="1:18" ht="15.75" x14ac:dyDescent="0.2">
      <c r="A85" s="1" t="s">
        <v>74</v>
      </c>
      <c r="B85" s="1" t="s">
        <v>82</v>
      </c>
      <c r="C85" s="3">
        <v>10</v>
      </c>
      <c r="D85" s="3">
        <v>3</v>
      </c>
      <c r="E85" s="3">
        <v>7</v>
      </c>
      <c r="F85" s="3">
        <v>10</v>
      </c>
      <c r="G85" s="5">
        <f t="shared" si="12"/>
        <v>30</v>
      </c>
      <c r="H85" s="3">
        <v>11</v>
      </c>
      <c r="I85" s="3">
        <v>4</v>
      </c>
      <c r="J85" s="3">
        <v>11</v>
      </c>
      <c r="K85" s="3">
        <v>23</v>
      </c>
      <c r="L85" s="5">
        <f t="shared" si="13"/>
        <v>49</v>
      </c>
      <c r="M85" s="6"/>
      <c r="N85" s="14">
        <f t="shared" si="14"/>
        <v>19</v>
      </c>
      <c r="O85" s="17">
        <f t="shared" si="15"/>
        <v>0.6333333333333333</v>
      </c>
      <c r="P85" s="9"/>
      <c r="Q85" s="17">
        <f t="shared" si="17"/>
        <v>2.5748817656332107E-2</v>
      </c>
      <c r="R85" s="9"/>
    </row>
    <row r="86" spans="1:18" ht="15.75" x14ac:dyDescent="0.2">
      <c r="A86" s="1" t="s">
        <v>74</v>
      </c>
      <c r="B86" s="1" t="s">
        <v>83</v>
      </c>
      <c r="C86" s="3">
        <v>1</v>
      </c>
      <c r="D86" s="3">
        <v>9</v>
      </c>
      <c r="E86" s="3">
        <v>6</v>
      </c>
      <c r="F86" s="3">
        <v>7</v>
      </c>
      <c r="G86" s="5">
        <f t="shared" si="12"/>
        <v>23</v>
      </c>
      <c r="H86" s="3">
        <v>16</v>
      </c>
      <c r="I86" s="3">
        <v>17</v>
      </c>
      <c r="J86" s="3">
        <v>25</v>
      </c>
      <c r="K86" s="3">
        <v>9</v>
      </c>
      <c r="L86" s="5">
        <f t="shared" si="13"/>
        <v>67</v>
      </c>
      <c r="M86" s="6"/>
      <c r="N86" s="14">
        <f t="shared" si="14"/>
        <v>44</v>
      </c>
      <c r="O86" s="17">
        <f t="shared" si="15"/>
        <v>1.9130434782608696</v>
      </c>
      <c r="P86" s="9"/>
      <c r="Q86" s="17">
        <f t="shared" si="17"/>
        <v>3.5207566999474513E-2</v>
      </c>
      <c r="R86" s="9"/>
    </row>
    <row r="87" spans="1:18" ht="15.75" x14ac:dyDescent="0.2">
      <c r="A87" s="1" t="s">
        <v>74</v>
      </c>
      <c r="B87" s="1" t="s">
        <v>84</v>
      </c>
      <c r="C87" s="3">
        <v>0</v>
      </c>
      <c r="D87" s="3">
        <v>0</v>
      </c>
      <c r="E87" s="3">
        <v>2</v>
      </c>
      <c r="F87" s="3">
        <v>0</v>
      </c>
      <c r="G87" s="5">
        <f t="shared" si="12"/>
        <v>2</v>
      </c>
      <c r="H87" s="3">
        <v>1</v>
      </c>
      <c r="I87" s="3">
        <v>3</v>
      </c>
      <c r="J87" s="3">
        <v>6</v>
      </c>
      <c r="K87" s="3">
        <v>3</v>
      </c>
      <c r="L87" s="5">
        <f t="shared" si="13"/>
        <v>13</v>
      </c>
      <c r="M87" s="6"/>
      <c r="N87" s="14">
        <f t="shared" si="14"/>
        <v>11</v>
      </c>
      <c r="O87" s="17">
        <f t="shared" si="15"/>
        <v>5.5</v>
      </c>
      <c r="P87" s="9"/>
      <c r="Q87" s="17">
        <f t="shared" si="17"/>
        <v>6.8313189700472936E-3</v>
      </c>
      <c r="R87" s="9"/>
    </row>
    <row r="88" spans="1:18" ht="15.75" x14ac:dyDescent="0.2">
      <c r="A88" s="1" t="s">
        <v>74</v>
      </c>
      <c r="B88" s="1" t="s">
        <v>85</v>
      </c>
      <c r="C88" s="3">
        <v>24</v>
      </c>
      <c r="D88" s="3">
        <v>11</v>
      </c>
      <c r="E88" s="3">
        <v>16</v>
      </c>
      <c r="F88" s="3">
        <v>62</v>
      </c>
      <c r="G88" s="5">
        <f t="shared" si="12"/>
        <v>113</v>
      </c>
      <c r="H88" s="3">
        <v>94</v>
      </c>
      <c r="I88" s="3">
        <v>96</v>
      </c>
      <c r="J88" s="3">
        <v>52</v>
      </c>
      <c r="K88" s="3">
        <v>27</v>
      </c>
      <c r="L88" s="5">
        <f t="shared" si="13"/>
        <v>269</v>
      </c>
      <c r="M88" s="6"/>
      <c r="N88" s="14">
        <f t="shared" si="14"/>
        <v>156</v>
      </c>
      <c r="O88" s="17">
        <f t="shared" si="15"/>
        <v>1.3805309734513274</v>
      </c>
      <c r="P88" s="9"/>
      <c r="Q88" s="17">
        <f t="shared" si="17"/>
        <v>0.14135575407251708</v>
      </c>
      <c r="R88" s="9"/>
    </row>
    <row r="89" spans="1:18" ht="15.75" x14ac:dyDescent="0.25">
      <c r="A89" s="24" t="s">
        <v>74</v>
      </c>
      <c r="B89" s="24" t="s">
        <v>0</v>
      </c>
      <c r="C89" s="25">
        <v>368</v>
      </c>
      <c r="D89" s="25">
        <v>251</v>
      </c>
      <c r="E89" s="25">
        <v>421</v>
      </c>
      <c r="F89" s="25">
        <v>350</v>
      </c>
      <c r="G89" s="25">
        <f t="shared" si="12"/>
        <v>1390</v>
      </c>
      <c r="H89" s="25">
        <v>393</v>
      </c>
      <c r="I89" s="25">
        <v>442</v>
      </c>
      <c r="J89" s="25">
        <v>436</v>
      </c>
      <c r="K89" s="25">
        <v>632</v>
      </c>
      <c r="L89" s="25">
        <f t="shared" si="13"/>
        <v>1903</v>
      </c>
      <c r="M89" s="6"/>
      <c r="N89" s="26">
        <f t="shared" si="14"/>
        <v>513</v>
      </c>
      <c r="O89" s="27">
        <f t="shared" si="15"/>
        <v>0.36906474820143886</v>
      </c>
      <c r="P89" s="9"/>
      <c r="Q89" s="27">
        <f t="shared" si="17"/>
        <v>1</v>
      </c>
      <c r="R89" s="9"/>
    </row>
    <row r="90" spans="1:18" ht="16.5" thickBot="1" x14ac:dyDescent="0.3">
      <c r="A90" s="28" t="s">
        <v>0</v>
      </c>
      <c r="B90" s="29"/>
      <c r="C90" s="30">
        <v>8185</v>
      </c>
      <c r="D90" s="30">
        <v>7308</v>
      </c>
      <c r="E90" s="30">
        <v>9743</v>
      </c>
      <c r="F90" s="30">
        <v>6747</v>
      </c>
      <c r="G90" s="30">
        <f t="shared" si="12"/>
        <v>31983</v>
      </c>
      <c r="H90" s="30">
        <v>10401</v>
      </c>
      <c r="I90" s="30">
        <v>10797</v>
      </c>
      <c r="J90" s="30">
        <v>10072</v>
      </c>
      <c r="K90" s="30">
        <v>11730</v>
      </c>
      <c r="L90" s="30">
        <f t="shared" si="13"/>
        <v>43000</v>
      </c>
      <c r="M90" s="6"/>
      <c r="N90" s="31">
        <f t="shared" si="14"/>
        <v>11017</v>
      </c>
      <c r="O90" s="32">
        <f t="shared" si="15"/>
        <v>0.34446424663102271</v>
      </c>
      <c r="P90" s="9"/>
      <c r="Q90" s="32"/>
      <c r="R90" s="9"/>
    </row>
    <row r="91" spans="1:1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6"/>
      <c r="N91" s="9"/>
      <c r="O91" s="18"/>
      <c r="P91" s="9"/>
      <c r="Q91" s="18"/>
      <c r="R91" s="9"/>
    </row>
    <row r="92" spans="1:18" ht="15.75" x14ac:dyDescent="0.25">
      <c r="A92" s="33" t="s">
        <v>99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9"/>
      <c r="N92" s="9"/>
      <c r="O92" s="18"/>
      <c r="P92" s="9"/>
      <c r="Q92" s="18"/>
      <c r="R92" s="9"/>
    </row>
    <row r="93" spans="1:18" x14ac:dyDescent="0.2">
      <c r="A93" s="33" t="s">
        <v>98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9"/>
      <c r="N93" s="9"/>
      <c r="O93" s="18"/>
      <c r="P93" s="9"/>
      <c r="Q93" s="18"/>
      <c r="R93" s="9"/>
    </row>
    <row r="94" spans="1:1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8"/>
      <c r="P94" s="9"/>
      <c r="Q94" s="18"/>
      <c r="R94" s="9"/>
    </row>
    <row r="95" spans="1:18" hidden="1" x14ac:dyDescent="0.2"/>
    <row r="96" spans="1:18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Pete</dc:creator>
  <cp:lastModifiedBy>Watson, Pete</cp:lastModifiedBy>
  <dcterms:created xsi:type="dcterms:W3CDTF">2015-06-02T09:24:39Z</dcterms:created>
  <dcterms:modified xsi:type="dcterms:W3CDTF">2015-06-02T09:43:48Z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SecurityClassification">
    <vt:lpwstr>UNCLASSIFIED</vt:lpwstr>
  </property>
  <property fmtid="{D5CDD505-2E9C-101B-9397-08002B2CF9AE}" pid="3" name="PM_Qualifier">
    <vt:lpwstr/>
  </property>
  <property fmtid="{D5CDD505-2E9C-101B-9397-08002B2CF9AE}" pid="4" name="PM_DisplayValueSecClassificationWithQualifier">
    <vt:lpwstr>UNCLASSIFIED</vt:lpwstr>
  </property>
  <property fmtid="{D5CDD505-2E9C-101B-9397-08002B2CF9AE}" pid="5" name="PM_InsertionValue">
    <vt:lpwstr>UNCLASSIFIED</vt:lpwstr>
  </property>
  <property fmtid="{D5CDD505-2E9C-101B-9397-08002B2CF9AE}" pid="6" name="PM_Originator_Hash_SHA1">
    <vt:lpwstr>228FD8AFF53CBDD905A60D884827011570C3A83A</vt:lpwstr>
  </property>
  <property fmtid="{D5CDD505-2E9C-101B-9397-08002B2CF9AE}" pid="7" name="PM_Hash_Version">
    <vt:lpwstr>2012.2</vt:lpwstr>
  </property>
  <property fmtid="{D5CDD505-2E9C-101B-9397-08002B2CF9AE}" pid="8" name="PM_Hash_Salt">
    <vt:lpwstr>64F461D7357F59EC396F55A6F95B160C</vt:lpwstr>
  </property>
  <property fmtid="{D5CDD505-2E9C-101B-9397-08002B2CF9AE}" pid="9" name="PM_Hash_SHA1">
    <vt:lpwstr>90E4D20D4916AF18C198F0F7F8595B3DB6C2FF4A</vt:lpwstr>
  </property>
</Properties>
</file>